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905" windowWidth="19395" windowHeight="10275" tabRatio="484" firstSheet="1" activeTab="1"/>
  </bookViews>
  <sheets>
    <sheet name="Dati" sheetId="30" state="hidden" r:id="rId1"/>
    <sheet name="PREV 1 (ENG)" sheetId="39" r:id="rId2"/>
    <sheet name="LOGHI" sheetId="49" state="hidden" r:id="rId3"/>
    <sheet name="Date" sheetId="40" state="hidden" r:id="rId4"/>
  </sheets>
  <definedNames>
    <definedName name="_xlnm.Print_Area" localSheetId="2">LOGHI!$B$2:$N$47</definedName>
    <definedName name="_xlnm.Print_Area" localSheetId="1">'PREV 1 (ENG)'!$B$2:$N$46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39" l="1"/>
  <c r="N18" i="39" s="1"/>
  <c r="L17" i="39"/>
  <c r="N17" i="39" s="1"/>
  <c r="L29" i="39"/>
  <c r="N29" i="39"/>
  <c r="L16" i="39"/>
  <c r="N16" i="39" s="1"/>
  <c r="H5" i="30"/>
  <c r="J11" i="39"/>
  <c r="L21" i="39"/>
  <c r="N21" i="39" s="1"/>
  <c r="J25" i="39"/>
  <c r="L25" i="39"/>
  <c r="N25" i="39" s="1"/>
  <c r="J30" i="39"/>
  <c r="L30" i="39"/>
  <c r="N30" i="39"/>
  <c r="J28" i="39"/>
  <c r="L28" i="39"/>
  <c r="N28" i="39"/>
  <c r="J27" i="39"/>
  <c r="L27" i="39"/>
  <c r="N27" i="39" s="1"/>
  <c r="J23" i="39"/>
  <c r="L23" i="39"/>
  <c r="N23" i="39" s="1"/>
  <c r="J19" i="39"/>
  <c r="L19" i="39"/>
  <c r="N19" i="39"/>
  <c r="D19" i="39"/>
  <c r="J15" i="39"/>
  <c r="L15" i="39"/>
  <c r="N15" i="39" s="1"/>
  <c r="D15" i="39"/>
  <c r="J14" i="39"/>
  <c r="L14" i="39"/>
  <c r="N14" i="39" s="1"/>
  <c r="D14" i="39"/>
  <c r="L12" i="39"/>
  <c r="N12" i="39"/>
  <c r="L11" i="39"/>
  <c r="N11" i="39" s="1"/>
  <c r="M35" i="49"/>
  <c r="I7" i="49"/>
  <c r="D7" i="49"/>
  <c r="I6" i="49"/>
  <c r="D6" i="49"/>
  <c r="I5" i="49"/>
  <c r="D5" i="49"/>
  <c r="I4" i="49"/>
  <c r="D4" i="49"/>
  <c r="H25" i="30"/>
  <c r="K5" i="30"/>
  <c r="K4" i="30"/>
  <c r="H4" i="30"/>
  <c r="H3" i="30"/>
  <c r="J22" i="30"/>
  <c r="H26" i="30"/>
  <c r="I7" i="39"/>
  <c r="I4" i="39"/>
  <c r="G12" i="30"/>
  <c r="G11" i="30"/>
  <c r="C26" i="30"/>
  <c r="C25" i="30"/>
  <c r="G10" i="30"/>
  <c r="G9" i="30"/>
  <c r="G8" i="30"/>
  <c r="G7" i="30"/>
  <c r="G6" i="30"/>
  <c r="H20" i="30"/>
  <c r="H15" i="30"/>
  <c r="G14" i="30"/>
  <c r="C28" i="30"/>
  <c r="H19" i="30"/>
  <c r="H12" i="30"/>
  <c r="J21" i="30"/>
  <c r="H22" i="30"/>
  <c r="H23" i="30"/>
  <c r="H24" i="30"/>
  <c r="H21" i="30"/>
  <c r="K23" i="30"/>
  <c r="G13" i="30"/>
  <c r="K20" i="30"/>
  <c r="C22" i="30"/>
  <c r="H10" i="30"/>
  <c r="C24" i="30"/>
  <c r="C29" i="30"/>
  <c r="C23" i="30"/>
  <c r="C27" i="30"/>
  <c r="H14" i="30"/>
  <c r="H9" i="30"/>
  <c r="M32" i="39" l="1"/>
  <c r="M33" i="39" s="1"/>
  <c r="N34" i="39" s="1"/>
</calcChain>
</file>

<file path=xl/sharedStrings.xml><?xml version="1.0" encoding="utf-8"?>
<sst xmlns="http://schemas.openxmlformats.org/spreadsheetml/2006/main" count="288" uniqueCount="210">
  <si>
    <t>Mq</t>
  </si>
  <si>
    <t>Att.</t>
  </si>
  <si>
    <t>email</t>
  </si>
  <si>
    <t xml:space="preserve">P </t>
  </si>
  <si>
    <t xml:space="preserve">E </t>
  </si>
  <si>
    <t xml:space="preserve">I </t>
  </si>
  <si>
    <t xml:space="preserve">J </t>
  </si>
  <si>
    <t>Cavallino/ingombri/tuga</t>
  </si>
  <si>
    <t>Aumento I testa Code 0</t>
  </si>
  <si>
    <t>Code 0</t>
  </si>
  <si>
    <t>Storm Jib</t>
  </si>
  <si>
    <t>I spynnaker</t>
  </si>
  <si>
    <t>S1</t>
  </si>
  <si>
    <t>S2</t>
  </si>
  <si>
    <t>S3</t>
  </si>
  <si>
    <t>A0</t>
  </si>
  <si>
    <t>A1</t>
  </si>
  <si>
    <t>A2</t>
  </si>
  <si>
    <t>A3</t>
  </si>
  <si>
    <t>MPS Heavy</t>
  </si>
  <si>
    <t>Pr/Mq</t>
  </si>
  <si>
    <t>Sc</t>
  </si>
  <si>
    <t>MPS Medium</t>
  </si>
  <si>
    <t>Film on Film</t>
  </si>
  <si>
    <t>Max luff Gen/Jib</t>
  </si>
  <si>
    <t>Max luff Gen/Jib roll.</t>
  </si>
  <si>
    <t>GENOA Light</t>
  </si>
  <si>
    <t>GENOA Medium</t>
  </si>
  <si>
    <t>GENOA Heavy</t>
  </si>
  <si>
    <t>JIB 1</t>
  </si>
  <si>
    <t>JIB 2</t>
  </si>
  <si>
    <t>JIB 3</t>
  </si>
  <si>
    <t>GENOA Super Light</t>
  </si>
  <si>
    <t>JIB 4</t>
  </si>
  <si>
    <t>Lpg</t>
  </si>
  <si>
    <t>Tws</t>
  </si>
  <si>
    <t>JIB 0.75</t>
  </si>
  <si>
    <t>Twa</t>
  </si>
  <si>
    <t>Jib Top</t>
  </si>
  <si>
    <t>Lpg %</t>
  </si>
  <si>
    <t>Lpg mt</t>
  </si>
  <si>
    <t>0→12</t>
  </si>
  <si>
    <t>11→18</t>
  </si>
  <si>
    <t>17→24</t>
  </si>
  <si>
    <t>10→30</t>
  </si>
  <si>
    <t>100°→170°</t>
  </si>
  <si>
    <t>1→8</t>
  </si>
  <si>
    <t>60°→110°</t>
  </si>
  <si>
    <t>8→18</t>
  </si>
  <si>
    <t>90°→150°</t>
  </si>
  <si>
    <t>Elipson 3000</t>
  </si>
  <si>
    <t>Radial Cut</t>
  </si>
  <si>
    <t>Diminuzione inferit. Olimpico</t>
  </si>
  <si>
    <t>Sail</t>
  </si>
  <si>
    <t>Construction</t>
  </si>
  <si>
    <t>Surface</t>
  </si>
  <si>
    <t>Fiber</t>
  </si>
  <si>
    <t>Total</t>
  </si>
  <si>
    <t>City</t>
  </si>
  <si>
    <t>Boat</t>
  </si>
  <si>
    <t>Name</t>
  </si>
  <si>
    <t>Sail Numb.</t>
  </si>
  <si>
    <t>Prices ex factory in Bari , VAT not included.</t>
  </si>
  <si>
    <t>Deposit 50% at the order, balance at 30 days from delivery.</t>
  </si>
  <si>
    <t>Payment conditions</t>
  </si>
  <si>
    <t>Bank details</t>
  </si>
  <si>
    <t>Goods remain our property until payments hase been made in full.</t>
  </si>
  <si>
    <t>For overdue invoices we charge interests of 0,80% per month.</t>
  </si>
  <si>
    <t>Quote validity 30 days.</t>
  </si>
  <si>
    <t>Date</t>
  </si>
  <si>
    <t>Gen/Jib 0.75 - 1</t>
  </si>
  <si>
    <t>Gen/Jib 2</t>
  </si>
  <si>
    <t>Gen/Jib 3 - Heavy</t>
  </si>
  <si>
    <t>Gen/Jib 4</t>
  </si>
  <si>
    <t>Max luff Code 0</t>
  </si>
  <si>
    <t>Caparra confirmatoria del 20% alla firma. Passato il termine di giorni gg.120 la caparra potrà essere trasformata in acconto a seguito di Sua commissione. Diversamente l'ordine si riterrà annullato e la caparra rimarrà in nostro possesso.</t>
  </si>
  <si>
    <t>Deposit 50% at the order, balance to delivery.</t>
  </si>
  <si>
    <t>60 days to confirm and mesurements.</t>
  </si>
  <si>
    <t>N.</t>
  </si>
  <si>
    <t>Condizioni di consegna</t>
  </si>
  <si>
    <t>Condizioni di pagamento</t>
  </si>
  <si>
    <t>Al Salone Nautico di Genova, collaudo nei giorni successivi.</t>
  </si>
  <si>
    <t>Garanzia</t>
  </si>
  <si>
    <t>2 anni per difetti di fabbricazione - 1 anno per danni che non richiedano la sostituzione della vela, di parti intere di essa (pannelli) o di accessori nel qual caso saranno conteggiati solo i costi netti.</t>
  </si>
  <si>
    <t>Manutenzione</t>
  </si>
  <si>
    <t>Banche</t>
  </si>
  <si>
    <t>Garanzia legale (24 mesi).</t>
  </si>
  <si>
    <t>Garanzia commerciale (12 mesi).</t>
  </si>
  <si>
    <t>Garanzia legale e commerciale.</t>
  </si>
  <si>
    <t>Consulenza Tecnica</t>
  </si>
  <si>
    <t>Controllo e manutenzione invernale per 3 anni con costi di smontaggio/rimontaggio e trasporto a Vs carico. (Danni gravi e/o che comportano la sostituzione di parti della vela saranno conteggiati a parte)</t>
  </si>
  <si>
    <t xml:space="preserve">Alla firma dell'ordine il nostro ufficio tecnico provvederà ad interfacciarsi con il progettista, il cantiere e l'alberaio al fine di fornire la consulenza (se richiesta) sul Piano Velico adatto al tipo di utilizzo della barca e sugli accessori adatti al tipo di vele che saranno fornite.   </t>
  </si>
  <si>
    <t>Da definirsi</t>
  </si>
  <si>
    <t>Da definirsi.</t>
  </si>
  <si>
    <t>Entro 30 giorni data conferma e rilevamento misure.</t>
  </si>
  <si>
    <t>Entro 60 giorni data conferma e rilevamento misure.</t>
  </si>
  <si>
    <t>Entro 90 giorni data conferma e rilevamento misure.</t>
  </si>
  <si>
    <t>Entro 120 giorni data conferma e rilevamento misure.</t>
  </si>
  <si>
    <t>Ac 25% all'ordine, sd alla consegna.</t>
  </si>
  <si>
    <t>Ac 30% all'ordine, sd alla consegna.</t>
  </si>
  <si>
    <t>Ac 50% all'ordine, sd alla consegna.</t>
  </si>
  <si>
    <t>Ac 25% all'ordine, sd entro 30 gg data consegna.</t>
  </si>
  <si>
    <t>Ac 30% all'ordine, sd entro 30 gg data consegna.</t>
  </si>
  <si>
    <t>Ac 50% all'ordine, sd entro 30 gg data consegna.</t>
  </si>
  <si>
    <t>Ac 30% all'ordine, sd al collaudo.</t>
  </si>
  <si>
    <t>Ac 25% all'ordine, sd al collaudo.</t>
  </si>
  <si>
    <t>Ac 50% all'ordine, sd al collaudo.</t>
  </si>
  <si>
    <t>Ac 25% all'ordine, sd entro 30 gg data collaudo.</t>
  </si>
  <si>
    <t>Ac 30% all'ordine, sd entro 30 gg data collaudo.</t>
  </si>
  <si>
    <t>Ac 50% all'ordine, sd entro 30 gg data collaudo.</t>
  </si>
  <si>
    <t>Term of delivery</t>
  </si>
  <si>
    <t>Guarantee</t>
  </si>
  <si>
    <t>Service</t>
  </si>
  <si>
    <t>Technical advice</t>
  </si>
  <si>
    <t>Be defined.</t>
  </si>
  <si>
    <t>Legal guarantee (24 months).</t>
  </si>
  <si>
    <t>Commercial guarantee (12 months).</t>
  </si>
  <si>
    <t>Legal and commercial gurantee.</t>
  </si>
  <si>
    <t>Tot</t>
  </si>
  <si>
    <t>Tot sc.</t>
  </si>
  <si>
    <t>S0</t>
  </si>
  <si>
    <t>Sl</t>
  </si>
  <si>
    <t>SF=SMG</t>
  </si>
  <si>
    <t>Area</t>
  </si>
  <si>
    <t>Area ORC SPI</t>
  </si>
  <si>
    <t>Area S0</t>
  </si>
  <si>
    <t>Costo stazza R e Jib</t>
  </si>
  <si>
    <t>Costo stazza Spi e Gnk</t>
  </si>
  <si>
    <t>Costo verbale</t>
  </si>
  <si>
    <t>Customer stamp and/or sign to accept</t>
  </si>
  <si>
    <t>Custom.</t>
  </si>
  <si>
    <t>European guarantee</t>
  </si>
  <si>
    <t>Garanzia europea</t>
  </si>
  <si>
    <r>
      <rPr>
        <b/>
        <sz val="11"/>
        <rFont val="Arial"/>
        <family val="2"/>
      </rPr>
      <t>Monte dei Paschi di Siena Bari</t>
    </r>
    <r>
      <rPr>
        <sz val="11"/>
        <rFont val="Arial"/>
        <family val="2"/>
      </rPr>
      <t xml:space="preserve">:  Acc. Name: BANKS SAILS Srl - </t>
    </r>
    <r>
      <rPr>
        <i/>
        <sz val="11"/>
        <rFont val="Arial"/>
        <family val="2"/>
      </rPr>
      <t>Iban</t>
    </r>
    <r>
      <rPr>
        <sz val="11"/>
        <rFont val="Arial"/>
        <family val="2"/>
      </rPr>
      <t xml:space="preserve"> IT77S0103004000000003113226 - Swift PASC ITMM BAR</t>
    </r>
  </si>
  <si>
    <t>Vela/Sail</t>
  </si>
  <si>
    <t>45°→95°</t>
  </si>
  <si>
    <t>Full Battened</t>
  </si>
  <si>
    <t>Vle</t>
  </si>
  <si>
    <t>J 1.5</t>
  </si>
  <si>
    <t>J 2.5</t>
  </si>
  <si>
    <t>MAIN 2 Reefs</t>
  </si>
  <si>
    <t>To be defined.</t>
  </si>
  <si>
    <t>120 days to confirm and measurements.</t>
  </si>
  <si>
    <t>Deposit 25% at the order, balance 30 days from delivery.</t>
  </si>
  <si>
    <t>Deposit 30% at the order, balance 30 days from delivery.</t>
  </si>
  <si>
    <t>Deposit 50% at the order, balance before  delivery.</t>
  </si>
  <si>
    <t>30 days from confirmation and measurements.</t>
  </si>
  <si>
    <t>60 days from confirm ation and measurements.</t>
  </si>
  <si>
    <t>90 days from confirmation and measurements.</t>
  </si>
  <si>
    <t>Deposit 30% at the order, balance before delivery.</t>
  </si>
  <si>
    <t>Deposit 25% at the order, balance before delivery.</t>
  </si>
  <si>
    <r>
      <rPr>
        <b/>
        <sz val="11"/>
        <rFont val="Arial"/>
        <family val="2"/>
      </rPr>
      <t>Unicredit Banca (Ba)</t>
    </r>
    <r>
      <rPr>
        <sz val="11"/>
        <rFont val="Arial"/>
        <family val="2"/>
      </rPr>
      <t xml:space="preserve">: Acc. Name: BANKS SAILS Srl - </t>
    </r>
    <r>
      <rPr>
        <i/>
        <sz val="11"/>
        <rFont val="Arial"/>
        <family val="2"/>
      </rPr>
      <t>Iban</t>
    </r>
    <r>
      <rPr>
        <sz val="11"/>
        <rFont val="Arial"/>
        <family val="2"/>
      </rPr>
      <t xml:space="preserve"> IT 79 G 02008 04024 000011000899 - </t>
    </r>
    <r>
      <rPr>
        <i/>
        <sz val="11"/>
        <rFont val="Arial"/>
        <family val="2"/>
      </rPr>
      <t xml:space="preserve">Swift </t>
    </r>
    <r>
      <rPr>
        <sz val="11"/>
        <rFont val="Arial"/>
        <family val="2"/>
      </rPr>
      <t>UNCR ITM1H04</t>
    </r>
  </si>
  <si>
    <t>Nylon Race</t>
  </si>
  <si>
    <t>Data/Date</t>
  </si>
  <si>
    <t>Cliente/Customer</t>
  </si>
  <si>
    <t>Città/City</t>
  </si>
  <si>
    <t>Tel/Phone</t>
  </si>
  <si>
    <t>Barca/Boat</t>
  </si>
  <si>
    <t>Nome/Name</t>
  </si>
  <si>
    <t>N.velico/Sail N.</t>
  </si>
  <si>
    <t>In mast mainsail</t>
  </si>
  <si>
    <t>Cruising Mainsail</t>
  </si>
  <si>
    <t>Racing Mainsail</t>
  </si>
  <si>
    <t>Trinchetta/Up Wind Staysail</t>
  </si>
  <si>
    <t xml:space="preserve">Furling Gen/Jib </t>
  </si>
  <si>
    <t>Furling Staysail</t>
  </si>
  <si>
    <t>Randa Kappa/Try sail</t>
  </si>
  <si>
    <t>I trichetta/Staysail</t>
  </si>
  <si>
    <t>J trinchetta/Staysail</t>
  </si>
  <si>
    <t>Bompresso/Bowsprit</t>
  </si>
  <si>
    <t xml:space="preserve">Furler Drum height </t>
  </si>
  <si>
    <t>Max luff UW Staysail</t>
  </si>
  <si>
    <t>Max luff Furling UW Staysail</t>
  </si>
  <si>
    <t>Boat Lenghtbarca mt</t>
  </si>
  <si>
    <r>
      <rPr>
        <b/>
        <sz val="11"/>
        <rFont val="Arial"/>
        <family val="2"/>
      </rPr>
      <t>Banca Carige Spa</t>
    </r>
    <r>
      <rPr>
        <sz val="11"/>
        <rFont val="Arial"/>
        <family val="2"/>
      </rPr>
      <t xml:space="preserve">:  Acc. Name: BANKS SAILS Srl - </t>
    </r>
    <r>
      <rPr>
        <i/>
        <sz val="11"/>
        <rFont val="Arial"/>
        <family val="2"/>
      </rPr>
      <t>Iban</t>
    </r>
    <r>
      <rPr>
        <sz val="11"/>
        <rFont val="Arial"/>
        <family val="2"/>
      </rPr>
      <t xml:space="preserve"> IT98G0617504002000000015880 - Swift CRGEITGG</t>
    </r>
  </si>
  <si>
    <r>
      <t>Unicredit Banca: IT79 G020 0804 0240 0001 1000 899          -</t>
    </r>
    <r>
      <rPr>
        <sz val="9"/>
        <rFont val="Arial"/>
        <family val="2"/>
      </rPr>
      <t xml:space="preserve">            BIC(SWIFT</t>
    </r>
    <r>
      <rPr>
        <sz val="11"/>
        <rFont val="Arial"/>
        <family val="2"/>
      </rPr>
      <t>) UNCRITM1H04</t>
    </r>
  </si>
  <si>
    <t>60 working days from confirmation and measurements.</t>
  </si>
  <si>
    <t>Deposit 50% at the order, balance on delivery.</t>
  </si>
  <si>
    <r>
      <t>BPER BANCA: IT48G0538704002000047515905        -</t>
    </r>
    <r>
      <rPr>
        <sz val="9"/>
        <rFont val="Arial"/>
        <family val="2"/>
      </rPr>
      <t xml:space="preserve">            BIC(SWIFT</t>
    </r>
    <r>
      <rPr>
        <sz val="11"/>
        <rFont val="Arial"/>
        <family val="2"/>
      </rPr>
      <t xml:space="preserve">) BPMOIT22XXX </t>
    </r>
  </si>
  <si>
    <t>Quote validity 15 days.</t>
  </si>
  <si>
    <t>JOCHEM BEETZ</t>
  </si>
  <si>
    <t>L30 OD</t>
  </si>
  <si>
    <r>
      <rPr>
        <b/>
        <i/>
        <sz val="8"/>
        <rFont val="Arial"/>
        <family val="2"/>
      </rPr>
      <t xml:space="preserve">RACE K blk </t>
    </r>
    <r>
      <rPr>
        <b/>
        <i/>
        <sz val="6"/>
        <rFont val="Arial"/>
        <family val="2"/>
      </rPr>
      <t xml:space="preserve"> </t>
    </r>
    <r>
      <rPr>
        <i/>
        <sz val="6"/>
        <rFont val="Arial"/>
        <family val="2"/>
      </rPr>
      <t>Black Aramid</t>
    </r>
  </si>
  <si>
    <t>RBS Epoxy tapered battens</t>
  </si>
  <si>
    <t>Nylon 0.75 oz</t>
  </si>
  <si>
    <t>Nylon 0.9 oz</t>
  </si>
  <si>
    <r>
      <t xml:space="preserve">GNK A1 </t>
    </r>
    <r>
      <rPr>
        <b/>
        <sz val="8"/>
        <rFont val="Arial"/>
        <family val="2"/>
      </rPr>
      <t>Light Air Reacher</t>
    </r>
  </si>
  <si>
    <r>
      <t>GNK A2</t>
    </r>
    <r>
      <rPr>
        <b/>
        <sz val="8"/>
        <rFont val="Arial"/>
        <family val="2"/>
      </rPr>
      <t xml:space="preserve"> Runner</t>
    </r>
  </si>
  <si>
    <r>
      <t>GNK A3</t>
    </r>
    <r>
      <rPr>
        <b/>
        <sz val="8"/>
        <rFont val="Arial"/>
        <family val="2"/>
      </rPr>
      <t xml:space="preserve"> Heavy Air Reacher</t>
    </r>
  </si>
  <si>
    <t>film on film</t>
  </si>
  <si>
    <t>zz</t>
  </si>
  <si>
    <t>CODE 0 Cableless</t>
  </si>
  <si>
    <t>or</t>
  </si>
  <si>
    <t>MwSt</t>
  </si>
  <si>
    <t>Total inkl. MwSt</t>
  </si>
  <si>
    <t>Preise ab Werk BARI</t>
  </si>
  <si>
    <t>JiB 2.5</t>
  </si>
  <si>
    <t>3→12</t>
  </si>
  <si>
    <t>Nylon 0.6 oz</t>
  </si>
  <si>
    <r>
      <t>GNK A2.5</t>
    </r>
    <r>
      <rPr>
        <b/>
        <sz val="8"/>
        <rFont val="Arial"/>
        <family val="2"/>
      </rPr>
      <t xml:space="preserve"> Runner</t>
    </r>
  </si>
  <si>
    <r>
      <rPr>
        <b/>
        <i/>
        <sz val="8"/>
        <rFont val="Arial"/>
        <family val="2"/>
      </rPr>
      <t xml:space="preserve">Cruise Q blk </t>
    </r>
    <r>
      <rPr>
        <b/>
        <i/>
        <sz val="6"/>
        <rFont val="Arial"/>
        <family val="2"/>
      </rPr>
      <t xml:space="preserve"> </t>
    </r>
    <r>
      <rPr>
        <i/>
        <sz val="6"/>
        <rFont val="Arial"/>
        <family val="2"/>
      </rPr>
      <t>Black Aramid</t>
    </r>
  </si>
  <si>
    <t>UV Band</t>
  </si>
  <si>
    <t>J0 cableless Genoa</t>
  </si>
  <si>
    <t>0→10</t>
  </si>
  <si>
    <t>38°→70°</t>
  </si>
  <si>
    <t>Bootsname</t>
  </si>
  <si>
    <t>Bootstyp</t>
  </si>
  <si>
    <t>Jochen Beetz</t>
  </si>
  <si>
    <t>Vorname / Nachname</t>
  </si>
  <si>
    <t>PLZ Stadt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</si>
</sst>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&quot;€&quot;\ #,##0;\-&quot;€&quot;\ #,##0"/>
    <numFmt numFmtId="165" formatCode="&quot;€&quot;\ #,##0;[Red]\-&quot;€&quot;\ #,##0"/>
    <numFmt numFmtId="166" formatCode="&quot;€&quot;\ #,##0.00;[Red]\-&quot;€&quot;\ #,##0.00"/>
    <numFmt numFmtId="167" formatCode="_-[$€-2]\ * #,##0.00_-;\-[$€-2]\ * #,##0.00_-;_-[$€-2]\ * &quot;-&quot;??_-"/>
    <numFmt numFmtId="168" formatCode="#,##0.0"/>
    <numFmt numFmtId="169" formatCode="#,##0.00_ ;[Red]\-#,##0.00\ "/>
    <numFmt numFmtId="170" formatCode="[$-F800]dddd\,\ mmmm\ dd\,\ yyyy"/>
    <numFmt numFmtId="171" formatCode="#,##0_ ;[Red]\-#,##0\ "/>
    <numFmt numFmtId="172" formatCode="0.0"/>
    <numFmt numFmtId="173" formatCode="&quot;€&quot;\ #,##0.00"/>
    <numFmt numFmtId="174" formatCode="&quot;€&quot;\ #,##0"/>
    <numFmt numFmtId="175" formatCode="[$-809]d\ mmmm\ yyyy;@"/>
    <numFmt numFmtId="177" formatCode="dd/mm/yyyy;@"/>
  </numFmts>
  <fonts count="2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9" tint="-0.249977111117893"/>
      <name val="Arial"/>
      <family val="2"/>
    </font>
    <font>
      <b/>
      <i/>
      <sz val="11"/>
      <color theme="0"/>
      <name val="Arial"/>
      <family val="2"/>
    </font>
    <font>
      <i/>
      <sz val="11"/>
      <color theme="0"/>
      <name val="Arial"/>
      <family val="2"/>
    </font>
    <font>
      <b/>
      <i/>
      <sz val="11"/>
      <color theme="9" tint="-0.249977111117893"/>
      <name val="Arial"/>
      <family val="2"/>
    </font>
    <font>
      <b/>
      <i/>
      <sz val="11"/>
      <color rgb="FFA20000"/>
      <name val="Arial"/>
      <family val="2"/>
    </font>
    <font>
      <i/>
      <sz val="11"/>
      <color rgb="FFA20000"/>
      <name val="Arial"/>
      <family val="2"/>
    </font>
    <font>
      <b/>
      <sz val="11"/>
      <color rgb="FFFF0000"/>
      <name val="Arial"/>
      <family val="2"/>
    </font>
    <font>
      <sz val="11"/>
      <color theme="9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i/>
      <sz val="8"/>
      <name val="Arial"/>
      <family val="2"/>
    </font>
    <font>
      <b/>
      <i/>
      <sz val="6"/>
      <name val="Arial"/>
      <family val="2"/>
    </font>
    <font>
      <i/>
      <sz val="6"/>
      <name val="Arial"/>
      <family val="2"/>
    </font>
    <font>
      <b/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02402"/>
        <bgColor indexed="64"/>
      </patternFill>
    </fill>
    <fill>
      <patternFill patternType="solid">
        <fgColor rgb="FF009644"/>
        <bgColor indexed="64"/>
      </patternFill>
    </fill>
    <fill>
      <patternFill patternType="solid">
        <fgColor rgb="FF92D050"/>
        <bgColor theme="0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rgb="FFB2B2B2"/>
      </left>
      <right style="double">
        <color rgb="FFB2B2B2"/>
      </right>
      <top style="double">
        <color rgb="FFB2B2B2"/>
      </top>
      <bottom style="double">
        <color rgb="FFB2B2B2"/>
      </bottom>
      <diagonal/>
    </border>
  </borders>
  <cellStyleXfs count="6">
    <xf numFmtId="0" fontId="0" fillId="0" borderId="0"/>
    <xf numFmtId="0" fontId="10" fillId="3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0" fontId="3" fillId="4" borderId="24" applyNumberFormat="0" applyFont="0" applyAlignment="0" applyProtection="0"/>
    <xf numFmtId="9" fontId="1" fillId="0" borderId="0" applyFont="0" applyFill="0" applyBorder="0" applyAlignment="0" applyProtection="0"/>
  </cellStyleXfs>
  <cellXfs count="210">
    <xf numFmtId="0" fontId="0" fillId="0" borderId="0" xfId="0"/>
    <xf numFmtId="49" fontId="11" fillId="5" borderId="0" xfId="0" applyNumberFormat="1" applyFont="1" applyFill="1" applyAlignment="1">
      <alignment horizontal="center" vertical="center" shrinkToFit="1"/>
    </xf>
    <xf numFmtId="0" fontId="4" fillId="6" borderId="0" xfId="0" applyFont="1" applyFill="1" applyAlignment="1">
      <alignment vertical="center"/>
    </xf>
    <xf numFmtId="169" fontId="5" fillId="6" borderId="0" xfId="0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4" fillId="6" borderId="25" xfId="0" applyFont="1" applyFill="1" applyBorder="1" applyAlignment="1">
      <alignment vertical="center"/>
    </xf>
    <xf numFmtId="169" fontId="12" fillId="6" borderId="0" xfId="1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49" fontId="6" fillId="5" borderId="0" xfId="0" applyNumberFormat="1" applyFont="1" applyFill="1" applyAlignment="1">
      <alignment horizontal="center" vertical="center" shrinkToFit="1"/>
    </xf>
    <xf numFmtId="49" fontId="6" fillId="5" borderId="0" xfId="0" applyNumberFormat="1" applyFont="1" applyFill="1" applyAlignment="1">
      <alignment horizontal="center" vertical="center"/>
    </xf>
    <xf numFmtId="4" fontId="6" fillId="5" borderId="0" xfId="0" applyNumberFormat="1" applyFont="1" applyFill="1" applyAlignment="1">
      <alignment horizontal="center" vertical="center"/>
    </xf>
    <xf numFmtId="166" fontId="6" fillId="5" borderId="0" xfId="0" applyNumberFormat="1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 shrinkToFit="1"/>
    </xf>
    <xf numFmtId="166" fontId="7" fillId="7" borderId="2" xfId="0" applyNumberFormat="1" applyFont="1" applyFill="1" applyBorder="1" applyAlignment="1">
      <alignment horizontal="center" vertical="center" wrapText="1" shrinkToFit="1"/>
    </xf>
    <xf numFmtId="0" fontId="6" fillId="5" borderId="0" xfId="0" applyFont="1" applyFill="1" applyAlignment="1">
      <alignment horizontal="center" vertical="center" wrapText="1" shrinkToFit="1"/>
    </xf>
    <xf numFmtId="0" fontId="7" fillId="5" borderId="0" xfId="0" applyFont="1" applyFill="1" applyAlignment="1">
      <alignment horizontal="center" vertical="center" shrinkToFit="1"/>
    </xf>
    <xf numFmtId="166" fontId="6" fillId="5" borderId="0" xfId="0" applyNumberFormat="1" applyFont="1" applyFill="1" applyAlignment="1">
      <alignment horizontal="right" vertical="center" shrinkToFit="1"/>
    </xf>
    <xf numFmtId="0" fontId="6" fillId="5" borderId="0" xfId="0" applyFont="1" applyFill="1" applyAlignment="1">
      <alignment horizontal="center" vertical="center" shrinkToFit="1"/>
    </xf>
    <xf numFmtId="9" fontId="6" fillId="5" borderId="0" xfId="0" applyNumberFormat="1" applyFont="1" applyFill="1" applyAlignment="1">
      <alignment horizontal="center" vertical="center" shrinkToFit="1"/>
    </xf>
    <xf numFmtId="0" fontId="7" fillId="0" borderId="0" xfId="0" applyFont="1" applyAlignment="1">
      <alignment vertical="center"/>
    </xf>
    <xf numFmtId="49" fontId="5" fillId="6" borderId="0" xfId="0" applyNumberFormat="1" applyFont="1" applyFill="1" applyAlignment="1">
      <alignment horizontal="center" vertical="center"/>
    </xf>
    <xf numFmtId="49" fontId="5" fillId="6" borderId="0" xfId="0" applyNumberFormat="1" applyFont="1" applyFill="1" applyAlignment="1">
      <alignment vertical="center"/>
    </xf>
    <xf numFmtId="49" fontId="5" fillId="6" borderId="26" xfId="0" applyNumberFormat="1" applyFont="1" applyFill="1" applyBorder="1" applyAlignment="1">
      <alignment vertical="center"/>
    </xf>
    <xf numFmtId="49" fontId="5" fillId="6" borderId="24" xfId="4" applyNumberFormat="1" applyFont="1" applyFill="1" applyAlignment="1">
      <alignment horizontal="left" vertical="center"/>
    </xf>
    <xf numFmtId="0" fontId="7" fillId="5" borderId="3" xfId="0" applyFont="1" applyFill="1" applyBorder="1" applyAlignment="1">
      <alignment horizontal="right" vertical="center" shrinkToFit="1"/>
    </xf>
    <xf numFmtId="49" fontId="7" fillId="9" borderId="3" xfId="0" applyNumberFormat="1" applyFont="1" applyFill="1" applyBorder="1" applyAlignment="1">
      <alignment horizontal="right" vertical="center"/>
    </xf>
    <xf numFmtId="0" fontId="14" fillId="5" borderId="0" xfId="0" applyFont="1" applyFill="1" applyAlignment="1">
      <alignment horizontal="left" vertical="center" shrinkToFit="1"/>
    </xf>
    <xf numFmtId="49" fontId="14" fillId="5" borderId="0" xfId="0" applyNumberFormat="1" applyFont="1" applyFill="1" applyAlignment="1">
      <alignment horizontal="center" vertical="center" shrinkToFit="1"/>
    </xf>
    <xf numFmtId="49" fontId="15" fillId="10" borderId="27" xfId="0" applyNumberFormat="1" applyFont="1" applyFill="1" applyBorder="1" applyAlignment="1">
      <alignment vertical="center"/>
    </xf>
    <xf numFmtId="0" fontId="16" fillId="10" borderId="27" xfId="0" applyFont="1" applyFill="1" applyBorder="1" applyAlignment="1">
      <alignment vertical="center"/>
    </xf>
    <xf numFmtId="49" fontId="15" fillId="10" borderId="28" xfId="0" applyNumberFormat="1" applyFont="1" applyFill="1" applyBorder="1" applyAlignment="1">
      <alignment horizontal="center" vertical="center"/>
    </xf>
    <xf numFmtId="9" fontId="15" fillId="10" borderId="28" xfId="4" applyNumberFormat="1" applyFont="1" applyFill="1" applyBorder="1" applyAlignment="1">
      <alignment horizontal="center" vertical="center"/>
    </xf>
    <xf numFmtId="49" fontId="15" fillId="10" borderId="27" xfId="4" applyNumberFormat="1" applyFont="1" applyFill="1" applyBorder="1" applyAlignment="1">
      <alignment horizontal="right" vertical="center"/>
    </xf>
    <xf numFmtId="49" fontId="15" fillId="10" borderId="28" xfId="4" applyNumberFormat="1" applyFont="1" applyFill="1" applyBorder="1" applyAlignment="1">
      <alignment horizontal="right" vertical="center"/>
    </xf>
    <xf numFmtId="9" fontId="12" fillId="8" borderId="28" xfId="1" applyNumberFormat="1" applyFont="1" applyFill="1" applyBorder="1" applyAlignment="1">
      <alignment horizontal="center" vertical="center" shrinkToFit="1"/>
    </xf>
    <xf numFmtId="0" fontId="12" fillId="8" borderId="28" xfId="1" applyFont="1" applyFill="1" applyBorder="1" applyAlignment="1">
      <alignment vertical="center"/>
    </xf>
    <xf numFmtId="169" fontId="12" fillId="8" borderId="28" xfId="1" applyNumberFormat="1" applyFont="1" applyFill="1" applyBorder="1" applyAlignment="1">
      <alignment horizontal="center" vertical="center" shrinkToFit="1"/>
    </xf>
    <xf numFmtId="0" fontId="12" fillId="8" borderId="27" xfId="1" applyFont="1" applyFill="1" applyBorder="1" applyAlignment="1">
      <alignment horizontal="left" vertical="center" shrinkToFit="1" readingOrder="1"/>
    </xf>
    <xf numFmtId="49" fontId="15" fillId="10" borderId="28" xfId="4" applyNumberFormat="1" applyFont="1" applyFill="1" applyBorder="1" applyAlignment="1">
      <alignment horizontal="right" vertical="center" shrinkToFit="1"/>
    </xf>
    <xf numFmtId="49" fontId="2" fillId="8" borderId="27" xfId="2" applyNumberFormat="1" applyFill="1" applyBorder="1" applyAlignment="1" applyProtection="1">
      <alignment horizontal="left" vertical="center" shrinkToFit="1" readingOrder="1"/>
    </xf>
    <xf numFmtId="49" fontId="15" fillId="10" borderId="27" xfId="4" applyNumberFormat="1" applyFont="1" applyFill="1" applyBorder="1" applyAlignment="1">
      <alignment horizontal="right" vertical="center" shrinkToFit="1"/>
    </xf>
    <xf numFmtId="169" fontId="12" fillId="8" borderId="27" xfId="1" applyNumberFormat="1" applyFont="1" applyFill="1" applyBorder="1" applyAlignment="1">
      <alignment horizontal="left" vertical="center" shrinkToFit="1"/>
    </xf>
    <xf numFmtId="9" fontId="12" fillId="8" borderId="28" xfId="1" applyNumberFormat="1" applyFont="1" applyFill="1" applyBorder="1" applyAlignment="1">
      <alignment horizontal="center" vertical="center"/>
    </xf>
    <xf numFmtId="49" fontId="17" fillId="10" borderId="28" xfId="4" applyNumberFormat="1" applyFont="1" applyFill="1" applyBorder="1" applyAlignment="1">
      <alignment horizontal="right" vertical="center"/>
    </xf>
    <xf numFmtId="49" fontId="17" fillId="10" borderId="28" xfId="4" applyNumberFormat="1" applyFont="1" applyFill="1" applyBorder="1" applyAlignment="1">
      <alignment horizontal="right" vertical="center" shrinkToFit="1"/>
    </xf>
    <xf numFmtId="49" fontId="18" fillId="11" borderId="4" xfId="0" applyNumberFormat="1" applyFont="1" applyFill="1" applyBorder="1" applyAlignment="1">
      <alignment horizontal="center" vertical="center"/>
    </xf>
    <xf numFmtId="0" fontId="18" fillId="11" borderId="4" xfId="0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vertical="center"/>
    </xf>
    <xf numFmtId="49" fontId="18" fillId="11" borderId="4" xfId="0" applyNumberFormat="1" applyFont="1" applyFill="1" applyBorder="1" applyAlignment="1">
      <alignment vertical="center"/>
    </xf>
    <xf numFmtId="0" fontId="18" fillId="11" borderId="5" xfId="0" applyFont="1" applyFill="1" applyBorder="1" applyAlignment="1">
      <alignment horizontal="center" vertical="center"/>
    </xf>
    <xf numFmtId="0" fontId="19" fillId="11" borderId="6" xfId="0" applyFont="1" applyFill="1" applyBorder="1" applyAlignment="1">
      <alignment vertical="center"/>
    </xf>
    <xf numFmtId="0" fontId="16" fillId="11" borderId="7" xfId="0" applyFont="1" applyFill="1" applyBorder="1" applyAlignment="1">
      <alignment vertical="center"/>
    </xf>
    <xf numFmtId="0" fontId="4" fillId="11" borderId="7" xfId="0" applyFont="1" applyFill="1" applyBorder="1" applyAlignment="1">
      <alignment vertical="center"/>
    </xf>
    <xf numFmtId="169" fontId="5" fillId="11" borderId="7" xfId="0" applyNumberFormat="1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vertical="center"/>
    </xf>
    <xf numFmtId="49" fontId="5" fillId="11" borderId="9" xfId="0" applyNumberFormat="1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vertical="center"/>
    </xf>
    <xf numFmtId="49" fontId="5" fillId="11" borderId="9" xfId="0" applyNumberFormat="1" applyFont="1" applyFill="1" applyBorder="1" applyAlignment="1">
      <alignment vertical="center"/>
    </xf>
    <xf numFmtId="0" fontId="5" fillId="11" borderId="10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vertical="center"/>
    </xf>
    <xf numFmtId="0" fontId="5" fillId="11" borderId="11" xfId="0" applyFont="1" applyFill="1" applyBorder="1" applyAlignment="1">
      <alignment horizontal="center" vertical="center"/>
    </xf>
    <xf numFmtId="0" fontId="1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169" fontId="5" fillId="11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0" xfId="0" applyFont="1" applyFill="1" applyAlignment="1">
      <alignment horizontal="left" vertical="center" wrapText="1" shrinkToFit="1"/>
    </xf>
    <xf numFmtId="0" fontId="6" fillId="5" borderId="0" xfId="0" applyFont="1" applyFill="1" applyAlignment="1">
      <alignment horizontal="left" vertical="center" shrinkToFit="1"/>
    </xf>
    <xf numFmtId="166" fontId="20" fillId="7" borderId="2" xfId="0" applyNumberFormat="1" applyFont="1" applyFill="1" applyBorder="1" applyAlignment="1">
      <alignment horizontal="center" vertical="center" wrapText="1" shrinkToFit="1"/>
    </xf>
    <xf numFmtId="9" fontId="13" fillId="5" borderId="0" xfId="5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 shrinkToFit="1"/>
    </xf>
    <xf numFmtId="9" fontId="13" fillId="5" borderId="0" xfId="5" applyFont="1" applyFill="1" applyAlignment="1">
      <alignment horizontal="center" vertical="center" shrinkToFit="1"/>
    </xf>
    <xf numFmtId="0" fontId="6" fillId="5" borderId="12" xfId="0" applyFont="1" applyFill="1" applyBorder="1" applyAlignment="1">
      <alignment horizontal="left" vertical="center" wrapText="1" shrinkToFit="1"/>
    </xf>
    <xf numFmtId="0" fontId="6" fillId="5" borderId="12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 shrinkToFit="1"/>
    </xf>
    <xf numFmtId="3" fontId="6" fillId="5" borderId="0" xfId="0" applyNumberFormat="1" applyFont="1" applyFill="1" applyAlignment="1">
      <alignment horizontal="center" vertical="center" shrinkToFit="1"/>
    </xf>
    <xf numFmtId="0" fontId="7" fillId="5" borderId="13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168" fontId="7" fillId="5" borderId="2" xfId="0" applyNumberFormat="1" applyFont="1" applyFill="1" applyBorder="1" applyAlignment="1">
      <alignment horizontal="center" vertical="center" wrapText="1"/>
    </xf>
    <xf numFmtId="166" fontId="7" fillId="5" borderId="2" xfId="0" applyNumberFormat="1" applyFont="1" applyFill="1" applyBorder="1" applyAlignment="1">
      <alignment horizontal="center" vertical="center" wrapText="1"/>
    </xf>
    <xf numFmtId="165" fontId="6" fillId="5" borderId="0" xfId="0" applyNumberFormat="1" applyFont="1" applyFill="1" applyAlignment="1">
      <alignment horizontal="right" vertical="center" shrinkToFit="1"/>
    </xf>
    <xf numFmtId="0" fontId="0" fillId="5" borderId="0" xfId="0" applyFill="1" applyAlignment="1">
      <alignment vertical="center"/>
    </xf>
    <xf numFmtId="171" fontId="6" fillId="5" borderId="0" xfId="0" applyNumberFormat="1" applyFont="1" applyFill="1" applyAlignment="1">
      <alignment horizontal="center" vertical="center" shrinkToFit="1"/>
    </xf>
    <xf numFmtId="49" fontId="1" fillId="5" borderId="0" xfId="0" applyNumberFormat="1" applyFont="1" applyFill="1" applyAlignment="1">
      <alignment horizontal="center" vertical="center" shrinkToFit="1"/>
    </xf>
    <xf numFmtId="172" fontId="18" fillId="11" borderId="4" xfId="0" applyNumberFormat="1" applyFont="1" applyFill="1" applyBorder="1" applyAlignment="1">
      <alignment horizontal="center" vertical="center"/>
    </xf>
    <xf numFmtId="172" fontId="15" fillId="10" borderId="28" xfId="4" applyNumberFormat="1" applyFont="1" applyFill="1" applyBorder="1" applyAlignment="1">
      <alignment horizontal="center" vertical="center"/>
    </xf>
    <xf numFmtId="172" fontId="12" fillId="8" borderId="28" xfId="1" applyNumberFormat="1" applyFont="1" applyFill="1" applyBorder="1" applyAlignment="1">
      <alignment horizontal="center" vertical="center" shrinkToFit="1"/>
    </xf>
    <xf numFmtId="172" fontId="12" fillId="8" borderId="28" xfId="1" applyNumberFormat="1" applyFont="1" applyFill="1" applyBorder="1" applyAlignment="1">
      <alignment horizontal="center" vertical="center"/>
    </xf>
    <xf numFmtId="172" fontId="5" fillId="11" borderId="9" xfId="0" applyNumberFormat="1" applyFont="1" applyFill="1" applyBorder="1" applyAlignment="1">
      <alignment horizontal="center" vertical="center"/>
    </xf>
    <xf numFmtId="172" fontId="4" fillId="6" borderId="0" xfId="0" applyNumberFormat="1" applyFont="1" applyFill="1" applyAlignment="1">
      <alignment vertical="center"/>
    </xf>
    <xf numFmtId="172" fontId="5" fillId="6" borderId="0" xfId="0" applyNumberFormat="1" applyFont="1" applyFill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0" fontId="7" fillId="5" borderId="12" xfId="0" applyFont="1" applyFill="1" applyBorder="1" applyAlignment="1">
      <alignment vertical="center" wrapText="1"/>
    </xf>
    <xf numFmtId="0" fontId="6" fillId="5" borderId="0" xfId="0" applyFont="1" applyFill="1" applyAlignment="1">
      <alignment vertical="center" wrapText="1"/>
    </xf>
    <xf numFmtId="0" fontId="13" fillId="5" borderId="0" xfId="0" applyFont="1" applyFill="1" applyAlignment="1">
      <alignment vertical="center"/>
    </xf>
    <xf numFmtId="164" fontId="6" fillId="5" borderId="0" xfId="0" applyNumberFormat="1" applyFont="1" applyFill="1" applyAlignment="1">
      <alignment horizontal="right" vertical="center" shrinkToFit="1"/>
    </xf>
    <xf numFmtId="0" fontId="6" fillId="5" borderId="12" xfId="0" applyFont="1" applyFill="1" applyBorder="1" applyAlignment="1">
      <alignment horizontal="left" vertical="center" shrinkToFit="1"/>
    </xf>
    <xf numFmtId="174" fontId="6" fillId="5" borderId="0" xfId="0" applyNumberFormat="1" applyFont="1" applyFill="1" applyAlignment="1">
      <alignment horizontal="center" vertical="center" shrinkToFit="1"/>
    </xf>
    <xf numFmtId="0" fontId="13" fillId="5" borderId="0" xfId="0" applyFont="1" applyFill="1" applyAlignment="1">
      <alignment vertical="center" shrinkToFit="1"/>
    </xf>
    <xf numFmtId="0" fontId="13" fillId="5" borderId="0" xfId="0" applyFont="1" applyFill="1" applyAlignment="1">
      <alignment horizontal="left" vertical="center" shrinkToFit="1"/>
    </xf>
    <xf numFmtId="0" fontId="20" fillId="5" borderId="0" xfId="0" applyFont="1" applyFill="1" applyAlignment="1">
      <alignment vertical="center"/>
    </xf>
    <xf numFmtId="0" fontId="20" fillId="5" borderId="0" xfId="0" applyFont="1" applyFill="1" applyAlignment="1">
      <alignment vertical="center" shrinkToFit="1"/>
    </xf>
    <xf numFmtId="0" fontId="20" fillId="5" borderId="0" xfId="0" applyFont="1" applyFill="1" applyAlignment="1">
      <alignment horizontal="left" vertical="center" wrapText="1" shrinkToFit="1"/>
    </xf>
    <xf numFmtId="0" fontId="20" fillId="5" borderId="0" xfId="0" applyFont="1" applyFill="1" applyAlignment="1">
      <alignment vertical="center" wrapText="1" shrinkToFit="1"/>
    </xf>
    <xf numFmtId="0" fontId="5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vertical="center" wrapText="1"/>
    </xf>
    <xf numFmtId="169" fontId="4" fillId="6" borderId="0" xfId="0" applyNumberFormat="1" applyFont="1" applyFill="1" applyAlignment="1">
      <alignment vertical="center" wrapText="1"/>
    </xf>
    <xf numFmtId="169" fontId="4" fillId="6" borderId="16" xfId="0" applyNumberFormat="1" applyFont="1" applyFill="1" applyBorder="1" applyAlignment="1">
      <alignment vertical="center" wrapText="1"/>
    </xf>
    <xf numFmtId="0" fontId="4" fillId="6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right" vertical="center" wrapText="1"/>
    </xf>
    <xf numFmtId="0" fontId="5" fillId="6" borderId="17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right" vertical="center" wrapText="1"/>
    </xf>
    <xf numFmtId="0" fontId="4" fillId="6" borderId="18" xfId="0" applyFont="1" applyFill="1" applyBorder="1" applyAlignment="1">
      <alignment horizontal="right" vertical="center" wrapText="1"/>
    </xf>
    <xf numFmtId="0" fontId="4" fillId="6" borderId="19" xfId="0" applyFont="1" applyFill="1" applyBorder="1" applyAlignment="1">
      <alignment horizontal="center" vertical="center"/>
    </xf>
    <xf numFmtId="170" fontId="12" fillId="8" borderId="27" xfId="1" applyNumberFormat="1" applyFont="1" applyFill="1" applyBorder="1" applyAlignment="1">
      <alignment horizontal="left" vertical="center" shrinkToFit="1" readingOrder="1"/>
    </xf>
    <xf numFmtId="49" fontId="4" fillId="5" borderId="0" xfId="0" applyNumberFormat="1" applyFont="1" applyFill="1" applyAlignment="1">
      <alignment horizontal="center" vertical="center" wrapText="1" shrinkToFit="1"/>
    </xf>
    <xf numFmtId="49" fontId="6" fillId="5" borderId="0" xfId="0" applyNumberFormat="1" applyFont="1" applyFill="1" applyAlignment="1">
      <alignment horizontal="center" vertical="center" wrapText="1" shrinkToFit="1"/>
    </xf>
    <xf numFmtId="0" fontId="16" fillId="6" borderId="0" xfId="0" applyFont="1" applyFill="1" applyAlignment="1">
      <alignment vertical="center" wrapText="1"/>
    </xf>
    <xf numFmtId="0" fontId="16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6" fillId="6" borderId="0" xfId="0" applyFont="1" applyFill="1" applyAlignment="1">
      <alignment horizontal="center" vertical="center"/>
    </xf>
    <xf numFmtId="173" fontId="16" fillId="6" borderId="0" xfId="0" applyNumberFormat="1" applyFont="1" applyFill="1" applyAlignment="1">
      <alignment horizontal="center" vertical="center"/>
    </xf>
    <xf numFmtId="49" fontId="5" fillId="5" borderId="0" xfId="0" applyNumberFormat="1" applyFont="1" applyFill="1" applyAlignment="1">
      <alignment horizontal="center" vertical="center" wrapText="1" shrinkToFit="1"/>
    </xf>
    <xf numFmtId="0" fontId="6" fillId="5" borderId="0" xfId="0" applyFont="1" applyFill="1" applyAlignment="1">
      <alignment horizontal="center" vertical="center" wrapText="1"/>
    </xf>
    <xf numFmtId="49" fontId="9" fillId="5" borderId="0" xfId="0" applyNumberFormat="1" applyFont="1" applyFill="1" applyAlignment="1">
      <alignment horizontal="center" vertical="center" wrapText="1" shrinkToFit="1"/>
    </xf>
    <xf numFmtId="166" fontId="20" fillId="12" borderId="2" xfId="0" applyNumberFormat="1" applyFont="1" applyFill="1" applyBorder="1" applyAlignment="1">
      <alignment horizontal="center" vertical="center" wrapText="1" shrinkToFit="1"/>
    </xf>
    <xf numFmtId="0" fontId="23" fillId="12" borderId="2" xfId="0" applyFont="1" applyFill="1" applyBorder="1" applyAlignment="1">
      <alignment horizontal="center" vertical="center" wrapText="1" shrinkToFit="1"/>
    </xf>
    <xf numFmtId="166" fontId="23" fillId="12" borderId="2" xfId="0" applyNumberFormat="1" applyFont="1" applyFill="1" applyBorder="1" applyAlignment="1">
      <alignment horizontal="center" vertical="center" wrapText="1" shrinkToFit="1"/>
    </xf>
    <xf numFmtId="0" fontId="23" fillId="12" borderId="2" xfId="0" applyFont="1" applyFill="1" applyBorder="1" applyAlignment="1">
      <alignment vertical="center"/>
    </xf>
    <xf numFmtId="0" fontId="20" fillId="12" borderId="2" xfId="0" applyFont="1" applyFill="1" applyBorder="1" applyAlignment="1">
      <alignment horizontal="center" vertical="center" wrapText="1"/>
    </xf>
    <xf numFmtId="0" fontId="23" fillId="12" borderId="2" xfId="0" applyFont="1" applyFill="1" applyBorder="1" applyAlignment="1">
      <alignment horizontal="center" vertical="center" wrapText="1"/>
    </xf>
    <xf numFmtId="168" fontId="23" fillId="12" borderId="2" xfId="0" applyNumberFormat="1" applyFont="1" applyFill="1" applyBorder="1" applyAlignment="1">
      <alignment horizontal="center" vertical="center" wrapText="1"/>
    </xf>
    <xf numFmtId="166" fontId="23" fillId="12" borderId="2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left" vertical="center" shrinkToFit="1"/>
    </xf>
    <xf numFmtId="0" fontId="7" fillId="5" borderId="0" xfId="0" applyFont="1" applyFill="1" applyAlignment="1">
      <alignment horizontal="left" vertical="center" shrinkToFit="1"/>
    </xf>
    <xf numFmtId="0" fontId="23" fillId="12" borderId="0" xfId="0" applyFont="1" applyFill="1" applyBorder="1" applyAlignment="1">
      <alignment vertical="center"/>
    </xf>
    <xf numFmtId="166" fontId="23" fillId="12" borderId="0" xfId="0" applyNumberFormat="1" applyFont="1" applyFill="1" applyBorder="1" applyAlignment="1">
      <alignment vertical="center"/>
    </xf>
    <xf numFmtId="166" fontId="24" fillId="12" borderId="0" xfId="0" applyNumberFormat="1" applyFont="1" applyFill="1" applyBorder="1" applyAlignment="1">
      <alignment vertical="center"/>
    </xf>
    <xf numFmtId="9" fontId="23" fillId="12" borderId="0" xfId="0" applyNumberFormat="1" applyFont="1" applyFill="1" applyBorder="1" applyAlignment="1">
      <alignment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distributed" wrapText="1" shrinkToFit="1"/>
    </xf>
    <xf numFmtId="0" fontId="0" fillId="0" borderId="0" xfId="0" applyAlignment="1">
      <alignment horizontal="left" vertical="distributed" wrapText="1" shrinkToFit="1"/>
    </xf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vertical="distributed" wrapText="1" shrinkToFit="1"/>
    </xf>
    <xf numFmtId="0" fontId="7" fillId="5" borderId="0" xfId="0" applyFont="1" applyFill="1" applyAlignment="1">
      <alignment horizontal="center" wrapText="1" shrinkToFit="1"/>
    </xf>
    <xf numFmtId="0" fontId="6" fillId="0" borderId="0" xfId="0" applyFont="1"/>
    <xf numFmtId="0" fontId="6" fillId="5" borderId="23" xfId="0" applyFont="1" applyFill="1" applyBorder="1" applyAlignment="1">
      <alignment horizontal="left" vertical="center" wrapText="1" shrinkToFit="1"/>
    </xf>
    <xf numFmtId="0" fontId="6" fillId="13" borderId="0" xfId="0" applyFont="1" applyFill="1" applyAlignment="1">
      <alignment vertical="center"/>
    </xf>
    <xf numFmtId="0" fontId="6" fillId="5" borderId="0" xfId="0" applyFont="1" applyFill="1" applyAlignment="1">
      <alignment horizontal="left" vertical="center"/>
    </xf>
    <xf numFmtId="0" fontId="6" fillId="14" borderId="0" xfId="0" applyFont="1" applyFill="1" applyAlignment="1">
      <alignment vertical="center"/>
    </xf>
    <xf numFmtId="0" fontId="7" fillId="5" borderId="0" xfId="0" applyFont="1" applyFill="1" applyAlignment="1">
      <alignment horizontal="left" vertical="center" shrinkToFit="1"/>
    </xf>
    <xf numFmtId="0" fontId="7" fillId="5" borderId="3" xfId="0" applyFont="1" applyFill="1" applyBorder="1" applyAlignment="1">
      <alignment horizontal="left" vertical="center" shrinkToFit="1"/>
    </xf>
    <xf numFmtId="49" fontId="6" fillId="9" borderId="2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9" fontId="6" fillId="9" borderId="0" xfId="0" applyNumberFormat="1" applyFont="1" applyFill="1" applyAlignment="1">
      <alignment vertical="center"/>
    </xf>
    <xf numFmtId="0" fontId="6" fillId="9" borderId="0" xfId="0" applyFont="1" applyFill="1" applyAlignment="1">
      <alignment vertical="center"/>
    </xf>
    <xf numFmtId="0" fontId="6" fillId="5" borderId="22" xfId="0" applyFont="1" applyFill="1" applyBorder="1" applyAlignment="1">
      <alignment horizontal="left" vertical="center" wrapText="1" shrinkToFit="1"/>
    </xf>
    <xf numFmtId="0" fontId="6" fillId="5" borderId="0" xfId="0" applyFont="1" applyFill="1" applyAlignment="1">
      <alignment horizontal="left" vertical="center" wrapText="1" shrinkToFit="1"/>
    </xf>
    <xf numFmtId="0" fontId="23" fillId="12" borderId="14" xfId="0" applyFont="1" applyFill="1" applyBorder="1" applyAlignment="1">
      <alignment vertical="center"/>
    </xf>
    <xf numFmtId="0" fontId="23" fillId="12" borderId="2" xfId="0" applyFont="1" applyFill="1" applyBorder="1" applyAlignment="1">
      <alignment vertical="center"/>
    </xf>
    <xf numFmtId="0" fontId="6" fillId="9" borderId="0" xfId="0" applyFont="1" applyFill="1" applyAlignment="1">
      <alignment horizontal="left" vertical="center"/>
    </xf>
    <xf numFmtId="0" fontId="20" fillId="5" borderId="0" xfId="0" applyFont="1" applyFill="1" applyAlignment="1">
      <alignment vertical="center" wrapText="1" shrinkToFit="1"/>
    </xf>
    <xf numFmtId="0" fontId="20" fillId="5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6" fillId="5" borderId="22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166" fontId="23" fillId="12" borderId="2" xfId="0" applyNumberFormat="1" applyFont="1" applyFill="1" applyBorder="1" applyAlignment="1">
      <alignment vertical="center"/>
    </xf>
    <xf numFmtId="166" fontId="24" fillId="12" borderId="15" xfId="0" applyNumberFormat="1" applyFont="1" applyFill="1" applyBorder="1" applyAlignment="1">
      <alignment vertical="center"/>
    </xf>
    <xf numFmtId="0" fontId="6" fillId="5" borderId="0" xfId="0" applyFont="1" applyFill="1" applyAlignment="1">
      <alignment horizontal="center" vertical="center" wrapText="1" shrinkToFit="1"/>
    </xf>
    <xf numFmtId="0" fontId="13" fillId="5" borderId="0" xfId="0" applyFont="1" applyFill="1" applyAlignment="1">
      <alignment horizontal="center" vertical="center" shrinkToFit="1"/>
    </xf>
    <xf numFmtId="0" fontId="6" fillId="5" borderId="0" xfId="0" applyFont="1" applyFill="1" applyAlignment="1">
      <alignment vertical="center"/>
    </xf>
    <xf numFmtId="0" fontId="0" fillId="0" borderId="13" xfId="0" applyBorder="1" applyAlignment="1">
      <alignment vertical="center"/>
    </xf>
    <xf numFmtId="0" fontId="0" fillId="5" borderId="0" xfId="0" applyFill="1" applyAlignment="1">
      <alignment vertical="center"/>
    </xf>
    <xf numFmtId="0" fontId="7" fillId="5" borderId="0" xfId="0" applyFont="1" applyFill="1" applyAlignment="1">
      <alignment vertical="center" wrapText="1" shrinkToFit="1"/>
    </xf>
    <xf numFmtId="0" fontId="7" fillId="5" borderId="3" xfId="0" applyFont="1" applyFill="1" applyBorder="1" applyAlignment="1">
      <alignment vertical="center" wrapText="1" shrinkToFit="1"/>
    </xf>
    <xf numFmtId="175" fontId="6" fillId="9" borderId="22" xfId="0" applyNumberFormat="1" applyFont="1" applyFill="1" applyBorder="1" applyAlignment="1">
      <alignment horizontal="left" vertical="center"/>
    </xf>
    <xf numFmtId="175" fontId="0" fillId="0" borderId="0" xfId="0" applyNumberFormat="1" applyAlignment="1">
      <alignment horizontal="left" vertical="center"/>
    </xf>
    <xf numFmtId="0" fontId="6" fillId="5" borderId="0" xfId="0" applyFont="1" applyFill="1" applyAlignment="1">
      <alignment horizontal="center" vertical="center" wrapText="1"/>
    </xf>
    <xf numFmtId="0" fontId="6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166" fontId="6" fillId="5" borderId="14" xfId="0" applyNumberFormat="1" applyFont="1" applyFill="1" applyBorder="1" applyAlignment="1">
      <alignment vertical="center"/>
    </xf>
    <xf numFmtId="166" fontId="0" fillId="0" borderId="2" xfId="0" applyNumberFormat="1" applyBorder="1" applyAlignment="1">
      <alignment vertical="center"/>
    </xf>
    <xf numFmtId="0" fontId="6" fillId="5" borderId="0" xfId="0" applyFont="1" applyFill="1" applyAlignment="1">
      <alignment vertical="center" wrapText="1" shrinkToFit="1"/>
    </xf>
    <xf numFmtId="0" fontId="6" fillId="5" borderId="0" xfId="0" applyFont="1" applyFill="1" applyAlignment="1">
      <alignment horizontal="right" vertical="center" wrapText="1"/>
    </xf>
    <xf numFmtId="3" fontId="6" fillId="5" borderId="0" xfId="0" applyNumberFormat="1" applyFont="1" applyFill="1" applyAlignment="1" applyProtection="1">
      <alignment horizontal="center" vertical="center" shrinkToFit="1"/>
      <protection locked="0"/>
    </xf>
    <xf numFmtId="9" fontId="13" fillId="5" borderId="0" xfId="5" applyFont="1" applyFill="1" applyAlignment="1" applyProtection="1">
      <alignment horizontal="center" vertical="center" shrinkToFit="1"/>
      <protection hidden="1"/>
    </xf>
    <xf numFmtId="174" fontId="6" fillId="5" borderId="0" xfId="0" applyNumberFormat="1" applyFont="1" applyFill="1" applyAlignment="1" applyProtection="1">
      <alignment horizontal="center" vertical="center" shrinkToFit="1"/>
      <protection hidden="1"/>
    </xf>
    <xf numFmtId="49" fontId="6" fillId="9" borderId="22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77" fontId="6" fillId="15" borderId="22" xfId="0" applyNumberFormat="1" applyFont="1" applyFill="1" applyBorder="1" applyAlignment="1" applyProtection="1">
      <alignment horizontal="left" vertical="center"/>
      <protection locked="0"/>
    </xf>
    <xf numFmtId="177" fontId="0" fillId="16" borderId="0" xfId="0" applyNumberFormat="1" applyFill="1" applyAlignment="1" applyProtection="1">
      <alignment horizontal="left" vertical="center"/>
      <protection locked="0"/>
    </xf>
    <xf numFmtId="49" fontId="6" fillId="15" borderId="22" xfId="0" applyNumberFormat="1" applyFont="1" applyFill="1" applyBorder="1" applyAlignment="1" applyProtection="1">
      <alignment vertical="center"/>
      <protection locked="0"/>
    </xf>
    <xf numFmtId="0" fontId="0" fillId="16" borderId="0" xfId="0" applyFill="1" applyAlignment="1" applyProtection="1">
      <alignment vertical="center"/>
      <protection locked="0"/>
    </xf>
    <xf numFmtId="49" fontId="6" fillId="15" borderId="0" xfId="0" applyNumberFormat="1" applyFont="1" applyFill="1" applyAlignment="1" applyProtection="1">
      <alignment vertical="center"/>
      <protection locked="0"/>
    </xf>
    <xf numFmtId="0" fontId="6" fillId="15" borderId="0" xfId="0" applyFont="1" applyFill="1" applyAlignment="1" applyProtection="1">
      <alignment vertical="center"/>
      <protection locked="0"/>
    </xf>
    <xf numFmtId="0" fontId="6" fillId="15" borderId="0" xfId="0" applyFont="1" applyFill="1" applyAlignment="1" applyProtection="1">
      <alignment horizontal="left" vertical="center"/>
      <protection locked="0"/>
    </xf>
    <xf numFmtId="3" fontId="6" fillId="16" borderId="0" xfId="0" applyNumberFormat="1" applyFont="1" applyFill="1" applyAlignment="1" applyProtection="1">
      <alignment horizontal="center" vertical="center" shrinkToFit="1"/>
      <protection locked="0"/>
    </xf>
  </cellXfs>
  <cellStyles count="6">
    <cellStyle name="20 % - Akzent1" xfId="1" builtinId="30"/>
    <cellStyle name="Euro" xfId="3"/>
    <cellStyle name="Hyperlink" xfId="2" builtinId="8"/>
    <cellStyle name="Notiz" xfId="4" builtinId="10"/>
    <cellStyle name="Prozent" xfId="5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simple" dx="17" sel="0" val="0" widthMin="62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3.png"/><Relationship Id="rId7" Type="http://schemas.openxmlformats.org/officeDocument/2006/relationships/image" Target="../media/image8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7.jpeg"/><Relationship Id="rId5" Type="http://schemas.openxmlformats.org/officeDocument/2006/relationships/image" Target="../media/image5.jpeg"/><Relationship Id="rId10" Type="http://schemas.openxmlformats.org/officeDocument/2006/relationships/image" Target="../media/image11.jpeg"/><Relationship Id="rId4" Type="http://schemas.openxmlformats.org/officeDocument/2006/relationships/image" Target="../media/image4.png"/><Relationship Id="rId9" Type="http://schemas.openxmlformats.org/officeDocument/2006/relationships/image" Target="../media/image10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14288</xdr:rowOff>
    </xdr:from>
    <xdr:to>
      <xdr:col>3</xdr:col>
      <xdr:colOff>271463</xdr:colOff>
      <xdr:row>1</xdr:row>
      <xdr:rowOff>1162050</xdr:rowOff>
    </xdr:to>
    <xdr:pic>
      <xdr:nvPicPr>
        <xdr:cNvPr id="2074" name="Picture 2" descr="banks_sails_logo">
          <a:extLst>
            <a:ext uri="{FF2B5EF4-FFF2-40B4-BE49-F238E27FC236}">
              <a16:creationId xmlns:a16="http://schemas.microsoft.com/office/drawing/2014/main" xmlns="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2124075" cy="1147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8</xdr:col>
      <xdr:colOff>338138</xdr:colOff>
      <xdr:row>1</xdr:row>
      <xdr:rowOff>409575</xdr:rowOff>
    </xdr:from>
    <xdr:to>
      <xdr:col>13</xdr:col>
      <xdr:colOff>52388</xdr:colOff>
      <xdr:row>1</xdr:row>
      <xdr:rowOff>1042988</xdr:rowOff>
    </xdr:to>
    <xdr:pic>
      <xdr:nvPicPr>
        <xdr:cNvPr id="2075" name="Picture 5" descr="Membrane">
          <a:extLst>
            <a:ext uri="{FF2B5EF4-FFF2-40B4-BE49-F238E27FC236}">
              <a16:creationId xmlns:a16="http://schemas.microsoft.com/office/drawing/2014/main" xmlns="" id="{00000000-0008-0000-01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4113" y="471488"/>
          <a:ext cx="2767012" cy="633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33338</xdr:colOff>
      <xdr:row>1</xdr:row>
      <xdr:rowOff>381000</xdr:rowOff>
    </xdr:from>
    <xdr:to>
      <xdr:col>13</xdr:col>
      <xdr:colOff>695325</xdr:colOff>
      <xdr:row>1</xdr:row>
      <xdr:rowOff>1028700</xdr:rowOff>
    </xdr:to>
    <xdr:pic>
      <xdr:nvPicPr>
        <xdr:cNvPr id="2076" name="Immagine 5">
          <a:extLst>
            <a:ext uri="{FF2B5EF4-FFF2-40B4-BE49-F238E27FC236}">
              <a16:creationId xmlns:a16="http://schemas.microsoft.com/office/drawing/2014/main" xmlns="" id="{00000000-0008-0000-01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442913"/>
          <a:ext cx="661988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704850</xdr:colOff>
      <xdr:row>1</xdr:row>
      <xdr:rowOff>400050</xdr:rowOff>
    </xdr:from>
    <xdr:to>
      <xdr:col>8</xdr:col>
      <xdr:colOff>104775</xdr:colOff>
      <xdr:row>1</xdr:row>
      <xdr:rowOff>1047750</xdr:rowOff>
    </xdr:to>
    <xdr:pic>
      <xdr:nvPicPr>
        <xdr:cNvPr id="2077" name="Immagine 6">
          <a:extLst>
            <a:ext uri="{FF2B5EF4-FFF2-40B4-BE49-F238E27FC236}">
              <a16:creationId xmlns:a16="http://schemas.microsoft.com/office/drawing/2014/main" xmlns="" id="{00000000-0008-0000-01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9238" y="461963"/>
          <a:ext cx="67151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107950</xdr:colOff>
      <xdr:row>10</xdr:row>
      <xdr:rowOff>38100</xdr:rowOff>
    </xdr:from>
    <xdr:to>
      <xdr:col>6</xdr:col>
      <xdr:colOff>1298575</xdr:colOff>
      <xdr:row>10</xdr:row>
      <xdr:rowOff>309562</xdr:rowOff>
    </xdr:to>
    <xdr:pic>
      <xdr:nvPicPr>
        <xdr:cNvPr id="2" name="Picture 5" descr="Membran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3149600"/>
          <a:ext cx="1190625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107950</xdr:colOff>
      <xdr:row>13</xdr:row>
      <xdr:rowOff>82550</xdr:rowOff>
    </xdr:from>
    <xdr:ext cx="1190625" cy="271462"/>
    <xdr:pic>
      <xdr:nvPicPr>
        <xdr:cNvPr id="3" name="Picture 5" descr="Membrane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3943350"/>
          <a:ext cx="1190625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107950</xdr:colOff>
      <xdr:row>14</xdr:row>
      <xdr:rowOff>38100</xdr:rowOff>
    </xdr:from>
    <xdr:ext cx="1190625" cy="271462"/>
    <xdr:pic>
      <xdr:nvPicPr>
        <xdr:cNvPr id="4" name="Picture 5" descr="Membran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3149600"/>
          <a:ext cx="1190625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107950</xdr:colOff>
      <xdr:row>18</xdr:row>
      <xdr:rowOff>38100</xdr:rowOff>
    </xdr:from>
    <xdr:ext cx="1190625" cy="271462"/>
    <xdr:pic>
      <xdr:nvPicPr>
        <xdr:cNvPr id="5" name="Picture 5" descr="Membrane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3149600"/>
          <a:ext cx="1190625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107950</xdr:colOff>
      <xdr:row>24</xdr:row>
      <xdr:rowOff>38100</xdr:rowOff>
    </xdr:from>
    <xdr:ext cx="1190625" cy="271462"/>
    <xdr:pic>
      <xdr:nvPicPr>
        <xdr:cNvPr id="6" name="Picture 5" descr="Membrane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4699000"/>
          <a:ext cx="1190625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107950</xdr:colOff>
      <xdr:row>19</xdr:row>
      <xdr:rowOff>139700</xdr:rowOff>
    </xdr:from>
    <xdr:ext cx="1190625" cy="271462"/>
    <xdr:pic>
      <xdr:nvPicPr>
        <xdr:cNvPr id="7" name="Picture 5" descr="Membrane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5181600"/>
          <a:ext cx="1190625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107950</xdr:colOff>
      <xdr:row>15</xdr:row>
      <xdr:rowOff>38100</xdr:rowOff>
    </xdr:from>
    <xdr:ext cx="1190625" cy="271462"/>
    <xdr:pic>
      <xdr:nvPicPr>
        <xdr:cNvPr id="12" name="Picture 5" descr="Membrane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8325" y="4333875"/>
          <a:ext cx="1190625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107950</xdr:colOff>
      <xdr:row>16</xdr:row>
      <xdr:rowOff>38100</xdr:rowOff>
    </xdr:from>
    <xdr:ext cx="1190625" cy="271462"/>
    <xdr:pic>
      <xdr:nvPicPr>
        <xdr:cNvPr id="13" name="Picture 5" descr="Membrane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0550" y="4686300"/>
          <a:ext cx="1190625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40</xdr:row>
          <xdr:rowOff>0</xdr:rowOff>
        </xdr:from>
        <xdr:to>
          <xdr:col>15</xdr:col>
          <xdr:colOff>247650</xdr:colOff>
          <xdr:row>41</xdr:row>
          <xdr:rowOff>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14288</xdr:rowOff>
    </xdr:from>
    <xdr:to>
      <xdr:col>3</xdr:col>
      <xdr:colOff>271463</xdr:colOff>
      <xdr:row>1</xdr:row>
      <xdr:rowOff>1162050</xdr:rowOff>
    </xdr:to>
    <xdr:pic>
      <xdr:nvPicPr>
        <xdr:cNvPr id="5181" name="Picture 2" descr="banks_sails_logo">
          <a:extLst>
            <a:ext uri="{FF2B5EF4-FFF2-40B4-BE49-F238E27FC236}">
              <a16:creationId xmlns:a16="http://schemas.microsoft.com/office/drawing/2014/main" xmlns="" id="{00000000-0008-0000-0200-00003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2124075" cy="1147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8</xdr:col>
      <xdr:colOff>338138</xdr:colOff>
      <xdr:row>1</xdr:row>
      <xdr:rowOff>409575</xdr:rowOff>
    </xdr:from>
    <xdr:to>
      <xdr:col>13</xdr:col>
      <xdr:colOff>52388</xdr:colOff>
      <xdr:row>1</xdr:row>
      <xdr:rowOff>1042988</xdr:rowOff>
    </xdr:to>
    <xdr:pic>
      <xdr:nvPicPr>
        <xdr:cNvPr id="5182" name="Picture 5" descr="Membrane">
          <a:extLst>
            <a:ext uri="{FF2B5EF4-FFF2-40B4-BE49-F238E27FC236}">
              <a16:creationId xmlns:a16="http://schemas.microsoft.com/office/drawing/2014/main" xmlns="" id="{00000000-0008-0000-0200-00003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4113" y="471488"/>
          <a:ext cx="2767012" cy="633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33338</xdr:colOff>
      <xdr:row>1</xdr:row>
      <xdr:rowOff>381000</xdr:rowOff>
    </xdr:from>
    <xdr:to>
      <xdr:col>13</xdr:col>
      <xdr:colOff>695325</xdr:colOff>
      <xdr:row>1</xdr:row>
      <xdr:rowOff>1028700</xdr:rowOff>
    </xdr:to>
    <xdr:pic>
      <xdr:nvPicPr>
        <xdr:cNvPr id="5183" name="Immagine 3">
          <a:extLst>
            <a:ext uri="{FF2B5EF4-FFF2-40B4-BE49-F238E27FC236}">
              <a16:creationId xmlns:a16="http://schemas.microsoft.com/office/drawing/2014/main" xmlns="" id="{00000000-0008-0000-02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442913"/>
          <a:ext cx="661988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704850</xdr:colOff>
      <xdr:row>1</xdr:row>
      <xdr:rowOff>400050</xdr:rowOff>
    </xdr:from>
    <xdr:to>
      <xdr:col>8</xdr:col>
      <xdr:colOff>104775</xdr:colOff>
      <xdr:row>1</xdr:row>
      <xdr:rowOff>1047750</xdr:rowOff>
    </xdr:to>
    <xdr:pic>
      <xdr:nvPicPr>
        <xdr:cNvPr id="5184" name="Immagine 4">
          <a:extLst>
            <a:ext uri="{FF2B5EF4-FFF2-40B4-BE49-F238E27FC236}">
              <a16:creationId xmlns:a16="http://schemas.microsoft.com/office/drawing/2014/main" xmlns="" id="{00000000-0008-0000-02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9238" y="461963"/>
          <a:ext cx="67151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104775</xdr:colOff>
      <xdr:row>20</xdr:row>
      <xdr:rowOff>80963</xdr:rowOff>
    </xdr:from>
    <xdr:to>
      <xdr:col>6</xdr:col>
      <xdr:colOff>1295400</xdr:colOff>
      <xdr:row>20</xdr:row>
      <xdr:rowOff>352425</xdr:rowOff>
    </xdr:to>
    <xdr:pic>
      <xdr:nvPicPr>
        <xdr:cNvPr id="5185" name="Picture 5" descr="Membrane">
          <a:extLst>
            <a:ext uri="{FF2B5EF4-FFF2-40B4-BE49-F238E27FC236}">
              <a16:creationId xmlns:a16="http://schemas.microsoft.com/office/drawing/2014/main" xmlns="" id="{00000000-0008-0000-0200-00004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9463" y="6115050"/>
          <a:ext cx="1190625" cy="271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919163</xdr:colOff>
      <xdr:row>22</xdr:row>
      <xdr:rowOff>323850</xdr:rowOff>
    </xdr:to>
    <xdr:pic>
      <xdr:nvPicPr>
        <xdr:cNvPr id="5186" name="Immagine 6">
          <a:extLst>
            <a:ext uri="{FF2B5EF4-FFF2-40B4-BE49-F238E27FC236}">
              <a16:creationId xmlns:a16="http://schemas.microsoft.com/office/drawing/2014/main" xmlns="" id="{00000000-0008-0000-0200-00004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4388" y="6862763"/>
          <a:ext cx="919162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1252538</xdr:colOff>
      <xdr:row>19</xdr:row>
      <xdr:rowOff>42863</xdr:rowOff>
    </xdr:from>
    <xdr:to>
      <xdr:col>10</xdr:col>
      <xdr:colOff>0</xdr:colOff>
      <xdr:row>20</xdr:row>
      <xdr:rowOff>319088</xdr:rowOff>
    </xdr:to>
    <xdr:pic>
      <xdr:nvPicPr>
        <xdr:cNvPr id="5187" name="Immagine 7">
          <a:extLst>
            <a:ext uri="{FF2B5EF4-FFF2-40B4-BE49-F238E27FC236}">
              <a16:creationId xmlns:a16="http://schemas.microsoft.com/office/drawing/2014/main" xmlns="" id="{00000000-0008-0000-0200-00004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5905500"/>
          <a:ext cx="12858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23813</xdr:colOff>
      <xdr:row>23</xdr:row>
      <xdr:rowOff>328613</xdr:rowOff>
    </xdr:from>
    <xdr:to>
      <xdr:col>10</xdr:col>
      <xdr:colOff>47625</xdr:colOff>
      <xdr:row>24</xdr:row>
      <xdr:rowOff>185738</xdr:rowOff>
    </xdr:to>
    <xdr:pic>
      <xdr:nvPicPr>
        <xdr:cNvPr id="5188" name="Immagine 8">
          <a:extLst>
            <a:ext uri="{FF2B5EF4-FFF2-40B4-BE49-F238E27FC236}">
              <a16:creationId xmlns:a16="http://schemas.microsoft.com/office/drawing/2014/main" xmlns="" id="{00000000-0008-0000-0200-00004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9788" y="7519988"/>
          <a:ext cx="1290637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100013</xdr:colOff>
      <xdr:row>21</xdr:row>
      <xdr:rowOff>195263</xdr:rowOff>
    </xdr:from>
    <xdr:to>
      <xdr:col>10</xdr:col>
      <xdr:colOff>119063</xdr:colOff>
      <xdr:row>22</xdr:row>
      <xdr:rowOff>319088</xdr:rowOff>
    </xdr:to>
    <xdr:pic>
      <xdr:nvPicPr>
        <xdr:cNvPr id="5189" name="Immagine 9">
          <a:extLst>
            <a:ext uri="{FF2B5EF4-FFF2-40B4-BE49-F238E27FC236}">
              <a16:creationId xmlns:a16="http://schemas.microsoft.com/office/drawing/2014/main" xmlns="" id="{00000000-0008-0000-0200-00004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988" y="6729413"/>
          <a:ext cx="1285875" cy="452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14288</xdr:colOff>
      <xdr:row>23</xdr:row>
      <xdr:rowOff>52388</xdr:rowOff>
    </xdr:from>
    <xdr:to>
      <xdr:col>7</xdr:col>
      <xdr:colOff>914400</xdr:colOff>
      <xdr:row>23</xdr:row>
      <xdr:rowOff>376238</xdr:rowOff>
    </xdr:to>
    <xdr:pic>
      <xdr:nvPicPr>
        <xdr:cNvPr id="5190" name="Immagine 10">
          <a:extLst>
            <a:ext uri="{FF2B5EF4-FFF2-40B4-BE49-F238E27FC236}">
              <a16:creationId xmlns:a16="http://schemas.microsoft.com/office/drawing/2014/main" xmlns="" id="{00000000-0008-0000-0200-00004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7243763"/>
          <a:ext cx="900113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zoomScale="90" zoomScaleNormal="90" workbookViewId="0">
      <selection activeCell="H14" sqref="H14"/>
    </sheetView>
  </sheetViews>
  <sheetFormatPr baseColWidth="10" defaultColWidth="9.140625" defaultRowHeight="25.15" customHeight="1" x14ac:dyDescent="0.2"/>
  <cols>
    <col min="1" max="1" width="1.7109375" style="2" customWidth="1"/>
    <col min="2" max="2" width="31.5703125" style="29" bestFit="1" customWidth="1"/>
    <col min="3" max="3" width="24.7109375" style="6" customWidth="1"/>
    <col min="4" max="4" width="1.7109375" style="2" customWidth="1"/>
    <col min="5" max="5" width="30.7109375" style="27" customWidth="1"/>
    <col min="6" max="7" width="8.7109375" style="2" customWidth="1"/>
    <col min="8" max="8" width="8.7109375" style="97" customWidth="1"/>
    <col min="9" max="9" width="1.7109375" style="2" customWidth="1"/>
    <col min="10" max="10" width="15.5703125" style="113" customWidth="1"/>
    <col min="11" max="11" width="9.5703125" style="2" bestFit="1" customWidth="1"/>
    <col min="12" max="16384" width="9.140625" style="2"/>
  </cols>
  <sheetData>
    <row r="1" spans="1:12" s="4" customFormat="1" ht="10.15" customHeight="1" thickTop="1" thickBot="1" x14ac:dyDescent="0.25">
      <c r="A1" s="56"/>
      <c r="B1" s="51"/>
      <c r="C1" s="52"/>
      <c r="D1" s="53"/>
      <c r="E1" s="54"/>
      <c r="F1" s="53"/>
      <c r="G1" s="52"/>
      <c r="H1" s="92"/>
      <c r="I1" s="55"/>
      <c r="J1" s="112"/>
    </row>
    <row r="2" spans="1:12" ht="15.75" thickTop="1" thickBot="1" x14ac:dyDescent="0.25">
      <c r="A2" s="57"/>
      <c r="B2" s="34"/>
      <c r="C2" s="35"/>
      <c r="D2" s="68"/>
      <c r="E2" s="36" t="s">
        <v>134</v>
      </c>
      <c r="F2" s="37" t="s">
        <v>39</v>
      </c>
      <c r="G2" s="37" t="s">
        <v>40</v>
      </c>
      <c r="H2" s="93" t="s">
        <v>0</v>
      </c>
      <c r="I2" s="69"/>
      <c r="J2" s="125"/>
      <c r="K2" s="126"/>
      <c r="L2" s="126"/>
    </row>
    <row r="3" spans="1:12" ht="25.15" customHeight="1" thickTop="1" thickBot="1" x14ac:dyDescent="0.25">
      <c r="A3" s="58"/>
      <c r="B3" s="38" t="s">
        <v>153</v>
      </c>
      <c r="C3" s="122">
        <v>44988</v>
      </c>
      <c r="D3" s="69"/>
      <c r="E3" s="39" t="s">
        <v>160</v>
      </c>
      <c r="F3" s="40">
        <v>1.05</v>
      </c>
      <c r="G3" s="41"/>
      <c r="H3" s="94">
        <f>C$12*C$13/2*F3</f>
        <v>20.540835000000001</v>
      </c>
      <c r="I3" s="69"/>
      <c r="J3" s="127" t="s">
        <v>173</v>
      </c>
      <c r="K3" s="128"/>
      <c r="L3" s="126"/>
    </row>
    <row r="4" spans="1:12" ht="25.15" customHeight="1" thickTop="1" thickBot="1" x14ac:dyDescent="0.25">
      <c r="A4" s="58"/>
      <c r="B4" s="38" t="s">
        <v>1</v>
      </c>
      <c r="C4" s="43" t="s">
        <v>180</v>
      </c>
      <c r="D4" s="69"/>
      <c r="E4" s="39" t="s">
        <v>161</v>
      </c>
      <c r="F4" s="40">
        <v>1.1499999999999999</v>
      </c>
      <c r="G4" s="41"/>
      <c r="H4" s="94">
        <f>C$12*C$13/2*F4</f>
        <v>22.497104999999998</v>
      </c>
      <c r="I4" s="69"/>
      <c r="J4" s="127" t="s">
        <v>126</v>
      </c>
      <c r="K4" s="129">
        <f>K3*K3*0.3</f>
        <v>0</v>
      </c>
      <c r="L4" s="126"/>
    </row>
    <row r="5" spans="1:12" ht="25.15" customHeight="1" thickTop="1" thickBot="1" x14ac:dyDescent="0.25">
      <c r="A5" s="58"/>
      <c r="B5" s="38" t="s">
        <v>154</v>
      </c>
      <c r="C5" s="43"/>
      <c r="D5" s="69"/>
      <c r="E5" s="39" t="s">
        <v>162</v>
      </c>
      <c r="F5" s="40">
        <v>1.5249999999999999</v>
      </c>
      <c r="G5" s="41"/>
      <c r="H5" s="94">
        <f>C$12*C$13/2*F5</f>
        <v>29.833117499999997</v>
      </c>
      <c r="I5" s="69"/>
      <c r="J5" s="127" t="s">
        <v>127</v>
      </c>
      <c r="K5" s="129">
        <f>K3*K3*0.25</f>
        <v>0</v>
      </c>
      <c r="L5" s="126"/>
    </row>
    <row r="6" spans="1:12" ht="25.15" customHeight="1" thickTop="1" thickBot="1" x14ac:dyDescent="0.25">
      <c r="A6" s="58"/>
      <c r="B6" s="38" t="s">
        <v>155</v>
      </c>
      <c r="C6" s="43"/>
      <c r="D6" s="69"/>
      <c r="E6" s="44" t="s">
        <v>70</v>
      </c>
      <c r="F6" s="40">
        <v>1.06</v>
      </c>
      <c r="G6" s="42">
        <f>+F6*$C$15</f>
        <v>0</v>
      </c>
      <c r="H6" s="94">
        <v>22.7</v>
      </c>
      <c r="I6" s="69"/>
      <c r="J6" s="127" t="s">
        <v>128</v>
      </c>
      <c r="K6" s="129">
        <v>30</v>
      </c>
      <c r="L6" s="126"/>
    </row>
    <row r="7" spans="1:12" ht="25.15" customHeight="1" thickTop="1" thickBot="1" x14ac:dyDescent="0.25">
      <c r="A7" s="58"/>
      <c r="B7" s="38" t="s">
        <v>2</v>
      </c>
      <c r="C7" s="45"/>
      <c r="D7" s="69"/>
      <c r="E7" s="44" t="s">
        <v>71</v>
      </c>
      <c r="F7" s="40">
        <v>1.05</v>
      </c>
      <c r="G7" s="42">
        <f>+F7*$C$15</f>
        <v>0</v>
      </c>
      <c r="H7" s="94">
        <v>16.2</v>
      </c>
      <c r="I7" s="69"/>
      <c r="J7" s="125"/>
      <c r="K7" s="126"/>
      <c r="L7" s="126"/>
    </row>
    <row r="8" spans="1:12" ht="25.15" customHeight="1" thickTop="1" thickBot="1" x14ac:dyDescent="0.25">
      <c r="A8" s="58"/>
      <c r="B8" s="38" t="s">
        <v>156</v>
      </c>
      <c r="C8" s="43"/>
      <c r="D8" s="69"/>
      <c r="E8" s="44" t="s">
        <v>72</v>
      </c>
      <c r="F8" s="40">
        <v>0.9</v>
      </c>
      <c r="G8" s="42">
        <f>+F8*$C$15</f>
        <v>0</v>
      </c>
      <c r="H8" s="94">
        <v>12</v>
      </c>
      <c r="I8" s="66"/>
    </row>
    <row r="9" spans="1:12" ht="25.15" customHeight="1" thickTop="1" thickBot="1" x14ac:dyDescent="0.25">
      <c r="A9" s="58"/>
      <c r="B9" s="38" t="s">
        <v>157</v>
      </c>
      <c r="C9" s="43" t="s">
        <v>181</v>
      </c>
      <c r="D9" s="69"/>
      <c r="E9" s="44" t="s">
        <v>73</v>
      </c>
      <c r="F9" s="40">
        <v>1.1000000000000001</v>
      </c>
      <c r="G9" s="42">
        <f>+F9*$C$15</f>
        <v>0</v>
      </c>
      <c r="H9" s="94">
        <f>(C$27*(C$15*F9)/2)</f>
        <v>0</v>
      </c>
      <c r="I9" s="66"/>
    </row>
    <row r="10" spans="1:12" ht="25.15" customHeight="1" thickTop="1" thickBot="1" x14ac:dyDescent="0.25">
      <c r="A10" s="58"/>
      <c r="B10" s="38" t="s">
        <v>158</v>
      </c>
      <c r="C10" s="43"/>
      <c r="D10" s="69"/>
      <c r="E10" s="44" t="s">
        <v>38</v>
      </c>
      <c r="F10" s="40">
        <v>1.5</v>
      </c>
      <c r="G10" s="42">
        <f>+F10*$C$15</f>
        <v>0</v>
      </c>
      <c r="H10" s="94">
        <f>(C$25*(C$15*F10)/2)</f>
        <v>0</v>
      </c>
      <c r="I10" s="66"/>
    </row>
    <row r="11" spans="1:12" ht="25.15" customHeight="1" thickTop="1" thickBot="1" x14ac:dyDescent="0.25">
      <c r="A11" s="58"/>
      <c r="B11" s="38" t="s">
        <v>159</v>
      </c>
      <c r="C11" s="43"/>
      <c r="D11" s="69"/>
      <c r="E11" s="44" t="s">
        <v>9</v>
      </c>
      <c r="F11" s="40">
        <v>1.8</v>
      </c>
      <c r="G11" s="42">
        <f>+F11*($C$15+$C$20)</f>
        <v>1.08</v>
      </c>
      <c r="H11" s="94">
        <v>57.1</v>
      </c>
      <c r="I11" s="66"/>
      <c r="J11" s="114"/>
    </row>
    <row r="12" spans="1:12" s="4" customFormat="1" ht="25.15" customHeight="1" thickTop="1" thickBot="1" x14ac:dyDescent="0.25">
      <c r="A12" s="59"/>
      <c r="B12" s="46" t="s">
        <v>3</v>
      </c>
      <c r="C12" s="47">
        <v>10.69</v>
      </c>
      <c r="D12" s="70"/>
      <c r="E12" s="44" t="s">
        <v>163</v>
      </c>
      <c r="F12" s="40">
        <v>0.9</v>
      </c>
      <c r="G12" s="42">
        <f>+C17*$F$12</f>
        <v>0</v>
      </c>
      <c r="H12" s="94">
        <f>(C$28*(C$17*F12)/2)</f>
        <v>0</v>
      </c>
      <c r="I12" s="67"/>
      <c r="J12" s="112"/>
    </row>
    <row r="13" spans="1:12" s="4" customFormat="1" ht="25.15" customHeight="1" thickTop="1" thickBot="1" x14ac:dyDescent="0.25">
      <c r="A13" s="59"/>
      <c r="B13" s="46" t="s">
        <v>4</v>
      </c>
      <c r="C13" s="47">
        <v>3.66</v>
      </c>
      <c r="D13" s="70"/>
      <c r="E13" s="44" t="s">
        <v>164</v>
      </c>
      <c r="F13" s="40">
        <v>1.5</v>
      </c>
      <c r="G13" s="42">
        <f>+F13*$C$15</f>
        <v>0</v>
      </c>
      <c r="H13" s="94">
        <v>33</v>
      </c>
      <c r="I13" s="67"/>
      <c r="J13" s="112"/>
    </row>
    <row r="14" spans="1:12" s="4" customFormat="1" ht="25.15" customHeight="1" thickTop="1" thickBot="1" x14ac:dyDescent="0.25">
      <c r="A14" s="59"/>
      <c r="B14" s="46" t="s">
        <v>5</v>
      </c>
      <c r="C14" s="47"/>
      <c r="D14" s="70"/>
      <c r="E14" s="44" t="s">
        <v>165</v>
      </c>
      <c r="F14" s="40">
        <v>1.5</v>
      </c>
      <c r="G14" s="42">
        <f>+F14*$C$17</f>
        <v>0</v>
      </c>
      <c r="H14" s="94">
        <f>(C$29*(C$17*F14)/2)</f>
        <v>0</v>
      </c>
      <c r="I14" s="67"/>
      <c r="J14" s="112"/>
    </row>
    <row r="15" spans="1:12" s="4" customFormat="1" ht="25.15" customHeight="1" thickTop="1" thickBot="1" x14ac:dyDescent="0.25">
      <c r="A15" s="59"/>
      <c r="B15" s="46" t="s">
        <v>6</v>
      </c>
      <c r="C15" s="47"/>
      <c r="D15" s="70"/>
      <c r="E15" s="39" t="s">
        <v>15</v>
      </c>
      <c r="F15" s="48">
        <v>1.4</v>
      </c>
      <c r="G15" s="42"/>
      <c r="H15" s="95">
        <f>((C$18*(C$15+C$20))*F15)*0.9</f>
        <v>0</v>
      </c>
      <c r="I15" s="67"/>
      <c r="J15" s="112"/>
    </row>
    <row r="16" spans="1:12" s="4" customFormat="1" ht="25.15" customHeight="1" thickTop="1" thickBot="1" x14ac:dyDescent="0.25">
      <c r="A16" s="59"/>
      <c r="B16" s="46" t="s">
        <v>167</v>
      </c>
      <c r="C16" s="47"/>
      <c r="D16" s="70"/>
      <c r="E16" s="39" t="s">
        <v>16</v>
      </c>
      <c r="F16" s="48">
        <v>1.7</v>
      </c>
      <c r="G16" s="42"/>
      <c r="H16" s="95">
        <v>85</v>
      </c>
      <c r="I16" s="67"/>
      <c r="J16" s="112"/>
    </row>
    <row r="17" spans="1:11" s="4" customFormat="1" ht="25.15" customHeight="1" thickTop="1" thickBot="1" x14ac:dyDescent="0.25">
      <c r="A17" s="59"/>
      <c r="B17" s="46" t="s">
        <v>168</v>
      </c>
      <c r="C17" s="47"/>
      <c r="D17" s="70"/>
      <c r="E17" s="39" t="s">
        <v>17</v>
      </c>
      <c r="F17" s="48">
        <v>1.8</v>
      </c>
      <c r="G17" s="42"/>
      <c r="H17" s="95">
        <v>95</v>
      </c>
      <c r="I17" s="67"/>
      <c r="J17" s="112"/>
    </row>
    <row r="18" spans="1:11" s="4" customFormat="1" ht="25.15" customHeight="1" thickTop="1" thickBot="1" x14ac:dyDescent="0.25">
      <c r="A18" s="59"/>
      <c r="B18" s="46" t="s">
        <v>11</v>
      </c>
      <c r="C18" s="47"/>
      <c r="D18" s="70"/>
      <c r="E18" s="39" t="s">
        <v>18</v>
      </c>
      <c r="F18" s="48">
        <v>1.7</v>
      </c>
      <c r="G18" s="42"/>
      <c r="H18" s="95">
        <v>75</v>
      </c>
      <c r="I18" s="99"/>
      <c r="J18" s="147" t="s">
        <v>124</v>
      </c>
      <c r="K18" s="148"/>
    </row>
    <row r="19" spans="1:11" ht="25.15" customHeight="1" thickTop="1" thickBot="1" x14ac:dyDescent="0.25">
      <c r="A19" s="59"/>
      <c r="B19" s="46" t="s">
        <v>8</v>
      </c>
      <c r="C19" s="47"/>
      <c r="D19" s="70"/>
      <c r="E19" s="39" t="s">
        <v>120</v>
      </c>
      <c r="F19" s="48">
        <v>1.7</v>
      </c>
      <c r="G19" s="42"/>
      <c r="H19" s="95">
        <f>((C$18*(C$15))*F19)*0.9</f>
        <v>0</v>
      </c>
      <c r="I19" s="69"/>
      <c r="J19" s="115"/>
      <c r="K19" s="116"/>
    </row>
    <row r="20" spans="1:11" s="4" customFormat="1" ht="25.15" customHeight="1" thickTop="1" thickBot="1" x14ac:dyDescent="0.25">
      <c r="A20" s="59"/>
      <c r="B20" s="46" t="s">
        <v>169</v>
      </c>
      <c r="C20" s="47">
        <v>0.6</v>
      </c>
      <c r="D20" s="70"/>
      <c r="E20" s="39" t="s">
        <v>12</v>
      </c>
      <c r="F20" s="48">
        <v>1.65</v>
      </c>
      <c r="G20" s="42"/>
      <c r="H20" s="95">
        <f>((C$18*(C$15))*F20)*0.9</f>
        <v>0</v>
      </c>
      <c r="I20" s="99"/>
      <c r="J20" s="117" t="s">
        <v>125</v>
      </c>
      <c r="K20" s="118">
        <f>J21*(J22+(4*0.75*J22))/6</f>
        <v>0</v>
      </c>
    </row>
    <row r="21" spans="1:11" ht="25.15" customHeight="1" thickTop="1" thickBot="1" x14ac:dyDescent="0.25">
      <c r="A21" s="59"/>
      <c r="B21" s="46" t="s">
        <v>7</v>
      </c>
      <c r="C21" s="47">
        <v>0</v>
      </c>
      <c r="D21" s="70"/>
      <c r="E21" s="39" t="s">
        <v>13</v>
      </c>
      <c r="F21" s="48">
        <v>1.65</v>
      </c>
      <c r="G21" s="42"/>
      <c r="H21" s="95">
        <f>((C$18*(C$15))*F21)*0.9</f>
        <v>0</v>
      </c>
      <c r="I21" s="69"/>
      <c r="J21" s="119">
        <f>(0.95*((C18^2)+(C17^2))^0.5)</f>
        <v>0</v>
      </c>
      <c r="K21" s="116" t="s">
        <v>121</v>
      </c>
    </row>
    <row r="22" spans="1:11" ht="25.15" customHeight="1" thickTop="1" thickBot="1" x14ac:dyDescent="0.25">
      <c r="A22" s="59"/>
      <c r="B22" s="46" t="s">
        <v>52</v>
      </c>
      <c r="C22" s="47">
        <f>+C$25*-0.1</f>
        <v>0</v>
      </c>
      <c r="D22" s="70"/>
      <c r="E22" s="39" t="s">
        <v>14</v>
      </c>
      <c r="F22" s="48">
        <v>1.6</v>
      </c>
      <c r="G22" s="42"/>
      <c r="H22" s="95">
        <f>((C$18*(C$15))*F22)*0.9</f>
        <v>0</v>
      </c>
      <c r="I22" s="69"/>
      <c r="J22" s="119">
        <f>1.8*C15</f>
        <v>0</v>
      </c>
      <c r="K22" s="116" t="s">
        <v>122</v>
      </c>
    </row>
    <row r="23" spans="1:11" ht="25.15" customHeight="1" thickTop="1" thickBot="1" x14ac:dyDescent="0.25">
      <c r="A23" s="59"/>
      <c r="B23" s="46" t="s">
        <v>170</v>
      </c>
      <c r="C23" s="47">
        <f>+C$25*-0.035</f>
        <v>0</v>
      </c>
      <c r="D23" s="70"/>
      <c r="E23" s="39" t="s">
        <v>22</v>
      </c>
      <c r="F23" s="48">
        <v>1.7</v>
      </c>
      <c r="G23" s="42"/>
      <c r="H23" s="95">
        <f>((C$18*(C$15+C$20))*F23)*0.9</f>
        <v>0</v>
      </c>
      <c r="I23" s="69"/>
      <c r="J23" s="120" t="s">
        <v>123</v>
      </c>
      <c r="K23" s="121">
        <f>J21*(J22+(4*J22))/6</f>
        <v>0</v>
      </c>
    </row>
    <row r="24" spans="1:11" ht="25.15" customHeight="1" thickTop="1" thickBot="1" x14ac:dyDescent="0.25">
      <c r="A24" s="59"/>
      <c r="B24" s="46" t="s">
        <v>170</v>
      </c>
      <c r="C24" s="47">
        <f>+C$28*-0.035</f>
        <v>0</v>
      </c>
      <c r="D24" s="70"/>
      <c r="E24" s="39" t="s">
        <v>19</v>
      </c>
      <c r="F24" s="48">
        <v>1.65</v>
      </c>
      <c r="G24" s="42"/>
      <c r="H24" s="95">
        <f>((C$18*(C$15+C$20))*F24)*0.9</f>
        <v>0</v>
      </c>
      <c r="I24" s="66"/>
    </row>
    <row r="25" spans="1:11" ht="25.15" customHeight="1" thickTop="1" thickBot="1" x14ac:dyDescent="0.25">
      <c r="A25" s="59"/>
      <c r="B25" s="46" t="s">
        <v>24</v>
      </c>
      <c r="C25" s="47">
        <f>SQRT(C$14*C$14+C$15*C$15)+C21</f>
        <v>0</v>
      </c>
      <c r="D25" s="70"/>
      <c r="E25" s="49" t="s">
        <v>166</v>
      </c>
      <c r="F25" s="41"/>
      <c r="G25" s="41"/>
      <c r="H25" s="94">
        <f>((C$12*17.5%)*C$13)</f>
        <v>6.8469449999999989</v>
      </c>
      <c r="I25" s="66"/>
    </row>
    <row r="26" spans="1:11" ht="25.15" customHeight="1" thickTop="1" thickBot="1" x14ac:dyDescent="0.25">
      <c r="A26" s="59"/>
      <c r="B26" s="46" t="s">
        <v>74</v>
      </c>
      <c r="C26" s="47">
        <f>SQRT((C14+C19)*(C14+C19)+(C15*C15))</f>
        <v>0</v>
      </c>
      <c r="D26" s="70"/>
      <c r="E26" s="50" t="s">
        <v>10</v>
      </c>
      <c r="F26" s="40"/>
      <c r="G26" s="42"/>
      <c r="H26" s="94">
        <f>((C$18*C$18)*5%)</f>
        <v>0</v>
      </c>
      <c r="I26" s="66"/>
    </row>
    <row r="27" spans="1:11" ht="25.15" customHeight="1" thickTop="1" thickBot="1" x14ac:dyDescent="0.25">
      <c r="A27" s="59"/>
      <c r="B27" s="46" t="s">
        <v>25</v>
      </c>
      <c r="C27" s="47">
        <f>SQRT(C$14*C$14+C$15*C$15)+C23</f>
        <v>0</v>
      </c>
      <c r="D27" s="70"/>
      <c r="E27" s="50"/>
      <c r="F27" s="40"/>
      <c r="G27" s="42"/>
      <c r="H27" s="94"/>
      <c r="I27" s="66"/>
    </row>
    <row r="28" spans="1:11" ht="25.15" customHeight="1" thickTop="1" thickBot="1" x14ac:dyDescent="0.25">
      <c r="A28" s="58"/>
      <c r="B28" s="46" t="s">
        <v>171</v>
      </c>
      <c r="C28" s="47">
        <f>SQRT(C$16*C$16+C17*C17)</f>
        <v>0</v>
      </c>
      <c r="D28" s="69"/>
      <c r="E28" s="50"/>
      <c r="F28" s="40"/>
      <c r="G28" s="42"/>
      <c r="H28" s="94"/>
      <c r="I28" s="66"/>
    </row>
    <row r="29" spans="1:11" ht="25.15" customHeight="1" thickTop="1" thickBot="1" x14ac:dyDescent="0.25">
      <c r="A29" s="59"/>
      <c r="B29" s="46" t="s">
        <v>172</v>
      </c>
      <c r="C29" s="47">
        <f>SQRT(C$16*C$16+C17*C17)+C24</f>
        <v>0</v>
      </c>
      <c r="D29" s="70"/>
      <c r="E29" s="50"/>
      <c r="F29" s="40"/>
      <c r="G29" s="42"/>
      <c r="H29" s="94"/>
      <c r="I29" s="66"/>
    </row>
    <row r="30" spans="1:11" s="4" customFormat="1" ht="10.15" customHeight="1" thickTop="1" thickBot="1" x14ac:dyDescent="0.25">
      <c r="A30" s="60"/>
      <c r="B30" s="61"/>
      <c r="C30" s="62"/>
      <c r="D30" s="63"/>
      <c r="E30" s="64"/>
      <c r="F30" s="63"/>
      <c r="G30" s="62"/>
      <c r="H30" s="96"/>
      <c r="I30" s="65"/>
      <c r="J30" s="112"/>
    </row>
    <row r="31" spans="1:11" ht="25.15" customHeight="1" thickTop="1" x14ac:dyDescent="0.2">
      <c r="B31" s="27"/>
      <c r="C31" s="2"/>
    </row>
    <row r="32" spans="1:11" ht="25.15" customHeight="1" x14ac:dyDescent="0.2">
      <c r="B32" s="27"/>
      <c r="C32" s="2"/>
    </row>
    <row r="33" spans="1:4" ht="25.15" customHeight="1" x14ac:dyDescent="0.2">
      <c r="B33" s="27"/>
      <c r="C33" s="2"/>
    </row>
    <row r="34" spans="1:4" ht="25.15" customHeight="1" x14ac:dyDescent="0.2">
      <c r="B34" s="27"/>
      <c r="C34" s="2"/>
    </row>
    <row r="35" spans="1:4" ht="25.15" customHeight="1" x14ac:dyDescent="0.2">
      <c r="B35" s="27"/>
      <c r="C35" s="2"/>
    </row>
    <row r="36" spans="1:4" ht="25.15" customHeight="1" x14ac:dyDescent="0.2">
      <c r="B36" s="27"/>
      <c r="C36" s="2"/>
    </row>
    <row r="37" spans="1:4" ht="25.15" customHeight="1" x14ac:dyDescent="0.2">
      <c r="B37" s="27"/>
      <c r="C37" s="2"/>
    </row>
    <row r="38" spans="1:4" ht="25.15" customHeight="1" x14ac:dyDescent="0.2">
      <c r="A38" s="3"/>
      <c r="B38" s="27"/>
      <c r="C38" s="2"/>
      <c r="D38" s="3"/>
    </row>
    <row r="39" spans="1:4" ht="25.15" customHeight="1" x14ac:dyDescent="0.2">
      <c r="A39" s="3"/>
      <c r="B39" s="27"/>
      <c r="C39" s="2"/>
      <c r="D39" s="3"/>
    </row>
    <row r="40" spans="1:4" ht="25.15" customHeight="1" x14ac:dyDescent="0.2">
      <c r="B40" s="27"/>
      <c r="C40" s="2"/>
    </row>
    <row r="41" spans="1:4" ht="25.15" customHeight="1" x14ac:dyDescent="0.2">
      <c r="B41" s="27"/>
      <c r="C41" s="2"/>
    </row>
    <row r="42" spans="1:4" ht="25.15" customHeight="1" x14ac:dyDescent="0.2">
      <c r="B42" s="27"/>
      <c r="C42" s="2"/>
    </row>
    <row r="43" spans="1:4" ht="25.15" customHeight="1" x14ac:dyDescent="0.2">
      <c r="B43" s="27"/>
      <c r="C43" s="2"/>
    </row>
    <row r="44" spans="1:4" ht="25.15" customHeight="1" x14ac:dyDescent="0.2">
      <c r="B44" s="27"/>
      <c r="C44" s="2"/>
    </row>
    <row r="45" spans="1:4" ht="25.15" customHeight="1" x14ac:dyDescent="0.2">
      <c r="B45" s="27"/>
      <c r="C45" s="2"/>
    </row>
    <row r="46" spans="1:4" ht="25.15" customHeight="1" x14ac:dyDescent="0.2">
      <c r="B46" s="27"/>
      <c r="C46" s="2"/>
    </row>
    <row r="47" spans="1:4" ht="25.15" customHeight="1" x14ac:dyDescent="0.2">
      <c r="B47" s="27"/>
      <c r="C47" s="2"/>
    </row>
    <row r="48" spans="1:4" ht="25.15" customHeight="1" x14ac:dyDescent="0.2">
      <c r="B48" s="27"/>
      <c r="C48" s="2"/>
    </row>
    <row r="49" spans="1:10" s="4" customFormat="1" ht="25.15" customHeight="1" x14ac:dyDescent="0.2">
      <c r="A49" s="2"/>
      <c r="B49" s="26"/>
      <c r="D49" s="2"/>
      <c r="E49" s="27"/>
      <c r="F49" s="2"/>
      <c r="H49" s="98"/>
      <c r="J49" s="112"/>
    </row>
    <row r="50" spans="1:10" ht="25.15" customHeight="1" x14ac:dyDescent="0.2">
      <c r="B50" s="27"/>
      <c r="C50" s="2"/>
    </row>
    <row r="51" spans="1:10" ht="25.15" customHeight="1" x14ac:dyDescent="0.2">
      <c r="B51" s="28"/>
      <c r="C51" s="5"/>
    </row>
  </sheetData>
  <dataConsolidate/>
  <mergeCells count="1">
    <mergeCell ref="J18:K18"/>
  </mergeCells>
  <printOptions horizontalCentered="1"/>
  <pageMargins left="0.70866141732283472" right="0.70866141732283472" top="0.39370078740157483" bottom="0.39370078740157483" header="0.19685039370078741" footer="0.19685039370078741"/>
  <pageSetup paperSize="9" scale="5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235"/>
  <sheetViews>
    <sheetView tabSelected="1" zoomScale="75" zoomScaleNormal="75" workbookViewId="0">
      <selection activeCell="Q2" sqref="Q2"/>
    </sheetView>
  </sheetViews>
  <sheetFormatPr baseColWidth="10" defaultColWidth="9.140625" defaultRowHeight="14.25" x14ac:dyDescent="0.2"/>
  <cols>
    <col min="1" max="1" width="0.85546875" style="7" customWidth="1"/>
    <col min="2" max="2" width="4.7109375" style="16" customWidth="1"/>
    <col min="3" max="3" width="21.42578125" style="7" bestFit="1" customWidth="1"/>
    <col min="4" max="4" width="6.28515625" style="16" bestFit="1" customWidth="1"/>
    <col min="5" max="5" width="6.28515625" style="17" bestFit="1" customWidth="1"/>
    <col min="6" max="6" width="5.42578125" style="17" bestFit="1" customWidth="1"/>
    <col min="7" max="7" width="19.7109375" style="7" customWidth="1"/>
    <col min="8" max="8" width="17.85546875" style="7" customWidth="1"/>
    <col min="9" max="9" width="12.7109375" style="7" customWidth="1"/>
    <col min="10" max="10" width="5" style="7" bestFit="1" customWidth="1"/>
    <col min="11" max="11" width="7" style="7" bestFit="1" customWidth="1"/>
    <col min="12" max="12" width="12.7109375" style="7" customWidth="1"/>
    <col min="13" max="13" width="5.28515625" style="7" bestFit="1" customWidth="1"/>
    <col min="14" max="14" width="16.42578125" style="7" customWidth="1"/>
    <col min="15" max="15" width="0.85546875" style="7" customWidth="1"/>
    <col min="16" max="19" width="15.5703125" style="102" customWidth="1"/>
    <col min="20" max="20" width="15.5703125" style="106" customWidth="1"/>
    <col min="21" max="39" width="15.5703125" style="102" customWidth="1"/>
    <col min="40" max="50" width="9.140625" style="102"/>
    <col min="51" max="16384" width="9.140625" style="7"/>
  </cols>
  <sheetData>
    <row r="1" spans="1:23" ht="5.25" customHeight="1" x14ac:dyDescent="0.2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7"/>
    </row>
    <row r="2" spans="1:23" ht="95.25" customHeight="1" x14ac:dyDescent="0.2">
      <c r="A2" s="159"/>
      <c r="B2" s="8"/>
      <c r="C2" s="71"/>
      <c r="D2" s="8"/>
      <c r="E2" s="9"/>
      <c r="F2" s="9"/>
      <c r="G2" s="71"/>
      <c r="H2" s="71"/>
      <c r="I2" s="71"/>
      <c r="J2" s="71"/>
      <c r="K2" s="71"/>
      <c r="L2" s="71"/>
      <c r="M2" s="71"/>
      <c r="N2" s="71"/>
      <c r="O2" s="157"/>
    </row>
    <row r="3" spans="1:23" ht="20.25" customHeight="1" x14ac:dyDescent="0.2">
      <c r="A3" s="159"/>
      <c r="B3" s="8"/>
      <c r="C3" s="71"/>
      <c r="D3" s="8"/>
      <c r="E3" s="9"/>
      <c r="F3" s="9"/>
      <c r="G3" s="71"/>
      <c r="H3" s="71"/>
      <c r="I3" s="71"/>
      <c r="J3" s="71"/>
      <c r="K3" s="71"/>
      <c r="L3" s="71"/>
      <c r="M3" s="71"/>
      <c r="N3" s="71"/>
      <c r="O3" s="157"/>
    </row>
    <row r="4" spans="1:23" ht="20.25" customHeight="1" x14ac:dyDescent="0.2">
      <c r="A4" s="159"/>
      <c r="B4" s="8"/>
      <c r="C4" s="31" t="s">
        <v>69</v>
      </c>
      <c r="D4" s="202">
        <v>37709</v>
      </c>
      <c r="E4" s="203"/>
      <c r="F4" s="203"/>
      <c r="G4" s="203"/>
      <c r="H4" s="31" t="s">
        <v>2</v>
      </c>
      <c r="I4" s="206">
        <f>+Dati!C7</f>
        <v>0</v>
      </c>
      <c r="J4" s="207"/>
      <c r="K4" s="207"/>
      <c r="L4" s="207"/>
      <c r="M4" s="207"/>
      <c r="N4" s="207"/>
      <c r="O4" s="157"/>
    </row>
    <row r="5" spans="1:23" ht="20.25" customHeight="1" x14ac:dyDescent="0.2">
      <c r="A5" s="159"/>
      <c r="B5" s="8"/>
      <c r="C5" s="31" t="s">
        <v>1</v>
      </c>
      <c r="D5" s="200" t="s">
        <v>207</v>
      </c>
      <c r="E5" s="201"/>
      <c r="F5" s="201"/>
      <c r="G5" s="201"/>
      <c r="H5" s="31" t="s">
        <v>59</v>
      </c>
      <c r="I5" s="208" t="s">
        <v>206</v>
      </c>
      <c r="J5" s="208"/>
      <c r="K5" s="208"/>
      <c r="L5" s="208"/>
      <c r="M5" s="208"/>
      <c r="N5" s="208"/>
      <c r="O5" s="157"/>
    </row>
    <row r="6" spans="1:23" ht="20.25" customHeight="1" x14ac:dyDescent="0.2">
      <c r="A6" s="159"/>
      <c r="B6" s="8"/>
      <c r="C6" s="30" t="s">
        <v>130</v>
      </c>
      <c r="D6" s="204" t="s">
        <v>208</v>
      </c>
      <c r="E6" s="205"/>
      <c r="F6" s="205"/>
      <c r="G6" s="205"/>
      <c r="H6" s="31" t="s">
        <v>60</v>
      </c>
      <c r="I6" s="208" t="s">
        <v>205</v>
      </c>
      <c r="J6" s="208"/>
      <c r="K6" s="208"/>
      <c r="L6" s="208"/>
      <c r="M6" s="208"/>
      <c r="N6" s="208"/>
      <c r="O6" s="157"/>
    </row>
    <row r="7" spans="1:23" ht="20.25" customHeight="1" x14ac:dyDescent="0.2">
      <c r="A7" s="159"/>
      <c r="B7" s="8"/>
      <c r="C7" s="30" t="s">
        <v>58</v>
      </c>
      <c r="D7" s="204" t="s">
        <v>209</v>
      </c>
      <c r="E7" s="205"/>
      <c r="F7" s="205"/>
      <c r="G7" s="205"/>
      <c r="H7" s="31" t="s">
        <v>61</v>
      </c>
      <c r="I7" s="208">
        <f>+Dati!C11</f>
        <v>0</v>
      </c>
      <c r="J7" s="208"/>
      <c r="K7" s="208"/>
      <c r="L7" s="208"/>
      <c r="M7" s="208"/>
      <c r="N7" s="208"/>
      <c r="O7" s="157"/>
    </row>
    <row r="8" spans="1:23" ht="20.25" customHeight="1" x14ac:dyDescent="0.2">
      <c r="A8" s="159"/>
      <c r="B8" s="10"/>
      <c r="C8" s="72"/>
      <c r="D8" s="10"/>
      <c r="E8" s="11"/>
      <c r="F8" s="11"/>
      <c r="G8" s="72"/>
      <c r="H8" s="72"/>
      <c r="I8" s="72"/>
      <c r="J8" s="72"/>
      <c r="K8" s="72"/>
      <c r="L8" s="72"/>
      <c r="M8" s="72"/>
      <c r="N8" s="72"/>
      <c r="O8" s="157"/>
    </row>
    <row r="9" spans="1:23" ht="15" customHeight="1" x14ac:dyDescent="0.2">
      <c r="A9" s="159"/>
      <c r="B9" s="134" t="s">
        <v>78</v>
      </c>
      <c r="C9" s="138" t="s">
        <v>53</v>
      </c>
      <c r="D9" s="138" t="s">
        <v>34</v>
      </c>
      <c r="E9" s="137" t="s">
        <v>35</v>
      </c>
      <c r="F9" s="137" t="s">
        <v>37</v>
      </c>
      <c r="G9" s="138" t="s">
        <v>54</v>
      </c>
      <c r="H9" s="138" t="s">
        <v>55</v>
      </c>
      <c r="I9" s="138" t="s">
        <v>56</v>
      </c>
      <c r="J9" s="139" t="s">
        <v>0</v>
      </c>
      <c r="K9" s="140" t="s">
        <v>20</v>
      </c>
      <c r="L9" s="140" t="s">
        <v>118</v>
      </c>
      <c r="M9" s="133" t="s">
        <v>21</v>
      </c>
      <c r="N9" s="135" t="s">
        <v>119</v>
      </c>
      <c r="O9" s="157"/>
    </row>
    <row r="10" spans="1:23" ht="10.15" customHeight="1" x14ac:dyDescent="0.2">
      <c r="A10" s="159"/>
      <c r="B10" s="180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57"/>
    </row>
    <row r="11" spans="1:23" ht="30" customHeight="1" x14ac:dyDescent="0.2">
      <c r="A11" s="159"/>
      <c r="B11" s="209">
        <v>1</v>
      </c>
      <c r="C11" s="21" t="s">
        <v>140</v>
      </c>
      <c r="D11" s="23"/>
      <c r="E11" s="1"/>
      <c r="F11" s="1"/>
      <c r="G11" s="23"/>
      <c r="H11" s="23" t="s">
        <v>23</v>
      </c>
      <c r="I11" s="132" t="s">
        <v>182</v>
      </c>
      <c r="J11" s="90">
        <f>+Dati!$H$5</f>
        <v>29.833117499999997</v>
      </c>
      <c r="K11" s="199">
        <v>146.30000000000001</v>
      </c>
      <c r="L11" s="22">
        <f t="shared" ref="L11" si="0">(J11*K11)*B11</f>
        <v>4364.5850902499997</v>
      </c>
      <c r="M11" s="198">
        <v>0</v>
      </c>
      <c r="N11" s="22">
        <f t="shared" ref="N11" si="1">+L11-L11*M11</f>
        <v>4364.5850902499997</v>
      </c>
      <c r="O11" s="157"/>
      <c r="Q11" s="107"/>
      <c r="R11" s="107"/>
      <c r="U11" s="107"/>
      <c r="V11" s="107"/>
      <c r="W11" s="107"/>
    </row>
    <row r="12" spans="1:23" ht="15" customHeight="1" x14ac:dyDescent="0.2">
      <c r="A12" s="159"/>
      <c r="B12" s="209">
        <v>3</v>
      </c>
      <c r="C12" s="23" t="s">
        <v>136</v>
      </c>
      <c r="D12" s="23"/>
      <c r="E12" s="178" t="s">
        <v>183</v>
      </c>
      <c r="F12" s="178"/>
      <c r="G12" s="178"/>
      <c r="H12" s="178"/>
      <c r="I12" s="178"/>
      <c r="J12" s="90"/>
      <c r="K12" s="199">
        <v>100</v>
      </c>
      <c r="L12" s="88">
        <f t="shared" ref="L12" si="2">+B12*K12</f>
        <v>300</v>
      </c>
      <c r="M12" s="198">
        <v>0</v>
      </c>
      <c r="N12" s="88">
        <f>L12-L12*M12</f>
        <v>300</v>
      </c>
      <c r="O12" s="157"/>
      <c r="Q12" s="107"/>
      <c r="R12" s="107"/>
      <c r="U12" s="107"/>
      <c r="V12" s="107"/>
    </row>
    <row r="13" spans="1:23" x14ac:dyDescent="0.2">
      <c r="A13" s="159"/>
      <c r="B13" s="197"/>
      <c r="C13" s="74"/>
      <c r="D13" s="24"/>
      <c r="E13" s="1"/>
      <c r="F13" s="1"/>
      <c r="G13" s="23"/>
      <c r="H13" s="23"/>
      <c r="I13" s="123"/>
      <c r="J13" s="90"/>
      <c r="K13" s="199"/>
      <c r="L13" s="88"/>
      <c r="M13" s="198"/>
      <c r="N13" s="88"/>
      <c r="O13" s="157"/>
      <c r="Q13" s="107"/>
      <c r="R13" s="107"/>
      <c r="U13" s="107"/>
      <c r="V13" s="107"/>
    </row>
    <row r="14" spans="1:23" ht="32.25" customHeight="1" x14ac:dyDescent="0.2">
      <c r="A14" s="159"/>
      <c r="B14" s="209">
        <v>1</v>
      </c>
      <c r="C14" s="21" t="s">
        <v>29</v>
      </c>
      <c r="D14" s="24">
        <f>+Dati!$F$6</f>
        <v>1.06</v>
      </c>
      <c r="E14" s="1" t="s">
        <v>41</v>
      </c>
      <c r="F14" s="1"/>
      <c r="G14" s="23"/>
      <c r="H14" s="23" t="s">
        <v>23</v>
      </c>
      <c r="I14" s="132" t="s">
        <v>182</v>
      </c>
      <c r="J14" s="90">
        <f>+Dati!$H$6</f>
        <v>22.7</v>
      </c>
      <c r="K14" s="199">
        <v>105</v>
      </c>
      <c r="L14" s="22">
        <f t="shared" ref="L14:L19" si="3">(J14*K14)*B14</f>
        <v>2383.5</v>
      </c>
      <c r="M14" s="198">
        <v>0</v>
      </c>
      <c r="N14" s="22">
        <f t="shared" ref="N14:N19" si="4">+L14-L14*M14</f>
        <v>2383.5</v>
      </c>
      <c r="O14" s="157"/>
    </row>
    <row r="15" spans="1:23" ht="30.4" customHeight="1" x14ac:dyDescent="0.2">
      <c r="A15" s="159"/>
      <c r="B15" s="209">
        <v>1</v>
      </c>
      <c r="C15" s="21" t="s">
        <v>30</v>
      </c>
      <c r="D15" s="24">
        <f>+Dati!$F$6</f>
        <v>1.06</v>
      </c>
      <c r="E15" s="1" t="s">
        <v>42</v>
      </c>
      <c r="F15" s="1"/>
      <c r="G15" s="23"/>
      <c r="H15" s="23" t="s">
        <v>23</v>
      </c>
      <c r="I15" s="132" t="s">
        <v>182</v>
      </c>
      <c r="J15" s="90">
        <f>+Dati!$H$7</f>
        <v>16.2</v>
      </c>
      <c r="K15" s="199">
        <v>118</v>
      </c>
      <c r="L15" s="22">
        <f t="shared" si="3"/>
        <v>1911.6</v>
      </c>
      <c r="M15" s="198">
        <v>0</v>
      </c>
      <c r="N15" s="22">
        <f t="shared" si="4"/>
        <v>1911.6</v>
      </c>
      <c r="O15" s="157"/>
      <c r="Q15" s="107"/>
      <c r="R15" s="107"/>
      <c r="U15" s="107"/>
      <c r="V15" s="107"/>
      <c r="W15" s="107"/>
    </row>
    <row r="16" spans="1:23" ht="30.4" customHeight="1" x14ac:dyDescent="0.2">
      <c r="A16" s="159"/>
      <c r="B16" s="209">
        <v>1</v>
      </c>
      <c r="C16" s="21" t="s">
        <v>196</v>
      </c>
      <c r="D16" s="24">
        <v>1.06</v>
      </c>
      <c r="E16" s="1" t="s">
        <v>43</v>
      </c>
      <c r="F16" s="1"/>
      <c r="G16" s="23"/>
      <c r="H16" s="23" t="s">
        <v>23</v>
      </c>
      <c r="I16" s="132" t="s">
        <v>182</v>
      </c>
      <c r="J16" s="90">
        <v>18</v>
      </c>
      <c r="K16" s="199">
        <v>130</v>
      </c>
      <c r="L16" s="22">
        <f t="shared" si="3"/>
        <v>2340</v>
      </c>
      <c r="M16" s="198">
        <v>0</v>
      </c>
      <c r="N16" s="22">
        <f t="shared" si="4"/>
        <v>2340</v>
      </c>
      <c r="O16" s="157"/>
      <c r="Q16" s="107"/>
      <c r="R16" s="107"/>
      <c r="U16" s="107"/>
      <c r="V16" s="107"/>
      <c r="W16" s="107"/>
    </row>
    <row r="17" spans="1:23" ht="30.4" customHeight="1" x14ac:dyDescent="0.2">
      <c r="A17" s="159"/>
      <c r="B17" s="209">
        <v>1</v>
      </c>
      <c r="C17" s="21" t="s">
        <v>196</v>
      </c>
      <c r="D17" s="24">
        <v>1.06</v>
      </c>
      <c r="E17" s="1" t="s">
        <v>43</v>
      </c>
      <c r="F17" s="1"/>
      <c r="G17" s="23"/>
      <c r="H17" s="23" t="s">
        <v>23</v>
      </c>
      <c r="I17" s="132" t="s">
        <v>200</v>
      </c>
      <c r="J17" s="90">
        <v>18</v>
      </c>
      <c r="K17" s="199">
        <v>135</v>
      </c>
      <c r="L17" s="22">
        <f t="shared" ref="L17" si="5">(J17*K17)*B17</f>
        <v>2430</v>
      </c>
      <c r="M17" s="198">
        <v>0</v>
      </c>
      <c r="N17" s="22">
        <f t="shared" ref="N17" si="6">+L17-L17*M17</f>
        <v>2430</v>
      </c>
      <c r="O17" s="157"/>
      <c r="Q17" s="107"/>
      <c r="R17" s="107"/>
      <c r="U17" s="107"/>
      <c r="V17" s="107"/>
      <c r="W17" s="107"/>
    </row>
    <row r="18" spans="1:23" ht="30.4" customHeight="1" x14ac:dyDescent="0.2">
      <c r="A18" s="159"/>
      <c r="B18" s="209">
        <v>1</v>
      </c>
      <c r="C18" s="21" t="s">
        <v>201</v>
      </c>
      <c r="D18" s="24"/>
      <c r="E18" s="1"/>
      <c r="F18" s="1"/>
      <c r="G18" s="23"/>
      <c r="H18" s="23"/>
      <c r="I18" s="132"/>
      <c r="J18" s="90">
        <v>18</v>
      </c>
      <c r="K18" s="199">
        <v>20</v>
      </c>
      <c r="L18" s="22">
        <f t="shared" ref="L18" si="7">(J18*K18)*B18</f>
        <v>360</v>
      </c>
      <c r="M18" s="198">
        <v>0</v>
      </c>
      <c r="N18" s="22">
        <f t="shared" ref="N18" si="8">+L18-L18*M18</f>
        <v>360</v>
      </c>
      <c r="O18" s="157"/>
      <c r="Q18" s="107"/>
      <c r="R18" s="107"/>
      <c r="U18" s="107"/>
      <c r="V18" s="107"/>
      <c r="W18" s="107"/>
    </row>
    <row r="19" spans="1:23" ht="30" customHeight="1" x14ac:dyDescent="0.2">
      <c r="A19" s="159"/>
      <c r="B19" s="209">
        <v>1</v>
      </c>
      <c r="C19" s="21" t="s">
        <v>31</v>
      </c>
      <c r="D19" s="24">
        <f>+Dati!$F$8</f>
        <v>0.9</v>
      </c>
      <c r="E19" s="1" t="s">
        <v>43</v>
      </c>
      <c r="F19" s="1"/>
      <c r="G19" s="23"/>
      <c r="H19" s="23" t="s">
        <v>23</v>
      </c>
      <c r="I19" s="132" t="s">
        <v>182</v>
      </c>
      <c r="J19" s="90">
        <f>+Dati!$H$8</f>
        <v>12</v>
      </c>
      <c r="K19" s="199">
        <v>130</v>
      </c>
      <c r="L19" s="22">
        <f t="shared" si="3"/>
        <v>1560</v>
      </c>
      <c r="M19" s="198">
        <v>0</v>
      </c>
      <c r="N19" s="22">
        <f t="shared" si="4"/>
        <v>1560</v>
      </c>
      <c r="O19" s="157"/>
    </row>
    <row r="20" spans="1:23" x14ac:dyDescent="0.2">
      <c r="A20" s="159"/>
      <c r="B20" s="209"/>
      <c r="C20" s="74"/>
      <c r="D20" s="24"/>
      <c r="E20" s="1"/>
      <c r="F20" s="1"/>
      <c r="G20" s="23"/>
      <c r="H20" s="23"/>
      <c r="I20" s="123"/>
      <c r="J20" s="90"/>
      <c r="K20" s="199"/>
      <c r="L20" s="88"/>
      <c r="M20" s="198"/>
      <c r="N20" s="88"/>
      <c r="O20" s="157"/>
    </row>
    <row r="21" spans="1:23" ht="18.75" x14ac:dyDescent="0.2">
      <c r="A21" s="159"/>
      <c r="B21" s="209">
        <v>1</v>
      </c>
      <c r="C21" s="21" t="s">
        <v>202</v>
      </c>
      <c r="D21" s="24"/>
      <c r="E21" s="1" t="s">
        <v>203</v>
      </c>
      <c r="F21" s="1" t="s">
        <v>204</v>
      </c>
      <c r="G21" s="23"/>
      <c r="H21" s="23" t="s">
        <v>23</v>
      </c>
      <c r="I21" s="132" t="s">
        <v>182</v>
      </c>
      <c r="J21" s="90">
        <v>33</v>
      </c>
      <c r="K21" s="199">
        <v>112</v>
      </c>
      <c r="L21" s="22">
        <f t="shared" ref="L21" si="9">(J21*K21)*B21</f>
        <v>3696</v>
      </c>
      <c r="M21" s="198">
        <v>0</v>
      </c>
      <c r="N21" s="22">
        <f t="shared" ref="N21" si="10">+L21-L21*M21</f>
        <v>3696</v>
      </c>
      <c r="O21" s="157"/>
    </row>
    <row r="22" spans="1:23" ht="15" x14ac:dyDescent="0.2">
      <c r="A22" s="159"/>
      <c r="B22" s="209"/>
      <c r="C22" s="21"/>
      <c r="D22" s="24"/>
      <c r="E22" s="1"/>
      <c r="F22" s="1"/>
      <c r="G22" s="23"/>
      <c r="H22" s="23"/>
      <c r="I22" s="132"/>
      <c r="J22" s="90"/>
      <c r="K22" s="199"/>
      <c r="L22" s="22"/>
      <c r="M22" s="198"/>
      <c r="N22" s="22"/>
      <c r="O22" s="157"/>
    </row>
    <row r="23" spans="1:23" ht="26.1" customHeight="1" x14ac:dyDescent="0.2">
      <c r="A23" s="159"/>
      <c r="B23" s="209">
        <v>1</v>
      </c>
      <c r="C23" s="21" t="s">
        <v>191</v>
      </c>
      <c r="D23" s="24"/>
      <c r="E23" s="1" t="s">
        <v>203</v>
      </c>
      <c r="F23" s="1" t="s">
        <v>135</v>
      </c>
      <c r="G23" s="23" t="s">
        <v>51</v>
      </c>
      <c r="H23" s="23" t="s">
        <v>189</v>
      </c>
      <c r="I23" s="12" t="s">
        <v>190</v>
      </c>
      <c r="J23" s="90">
        <f>+Dati!$H$11</f>
        <v>57.1</v>
      </c>
      <c r="K23" s="199">
        <v>76</v>
      </c>
      <c r="L23" s="88">
        <f t="shared" ref="L23" si="11">(J23*K23)*B23</f>
        <v>4339.6000000000004</v>
      </c>
      <c r="M23" s="198">
        <v>0</v>
      </c>
      <c r="N23" s="88">
        <f t="shared" ref="N23" si="12">+L23-L23*M23</f>
        <v>4339.6000000000004</v>
      </c>
      <c r="O23" s="157"/>
    </row>
    <row r="24" spans="1:23" ht="15" x14ac:dyDescent="0.2">
      <c r="A24" s="159"/>
      <c r="B24" s="209"/>
      <c r="C24" s="21"/>
      <c r="D24" s="24"/>
      <c r="E24" s="1"/>
      <c r="F24" s="1"/>
      <c r="G24" s="179" t="s">
        <v>192</v>
      </c>
      <c r="H24" s="179"/>
      <c r="I24" s="179"/>
      <c r="J24" s="90"/>
      <c r="K24" s="199"/>
      <c r="L24" s="88"/>
      <c r="M24" s="198"/>
      <c r="N24" s="88"/>
      <c r="O24" s="157"/>
    </row>
    <row r="25" spans="1:23" ht="26.1" customHeight="1" x14ac:dyDescent="0.2">
      <c r="A25" s="159"/>
      <c r="B25" s="209">
        <v>1</v>
      </c>
      <c r="C25" s="21" t="s">
        <v>191</v>
      </c>
      <c r="D25" s="24"/>
      <c r="E25" s="1" t="s">
        <v>203</v>
      </c>
      <c r="F25" s="1" t="s">
        <v>135</v>
      </c>
      <c r="G25" s="23"/>
      <c r="H25" s="23" t="s">
        <v>23</v>
      </c>
      <c r="I25" s="132" t="s">
        <v>182</v>
      </c>
      <c r="J25" s="90">
        <f>+Dati!$H$11</f>
        <v>57.1</v>
      </c>
      <c r="K25" s="199">
        <v>115</v>
      </c>
      <c r="L25" s="88">
        <f t="shared" ref="L25" si="13">(J25*K25)*B25</f>
        <v>6566.5</v>
      </c>
      <c r="M25" s="198">
        <v>0</v>
      </c>
      <c r="N25" s="88">
        <f t="shared" ref="N25" si="14">+L25-L25*M25</f>
        <v>6566.5</v>
      </c>
      <c r="O25" s="157"/>
    </row>
    <row r="26" spans="1:23" ht="15" x14ac:dyDescent="0.2">
      <c r="A26" s="159"/>
      <c r="B26" s="209"/>
      <c r="C26" s="21"/>
      <c r="D26" s="24"/>
      <c r="E26" s="1"/>
      <c r="F26" s="1"/>
      <c r="G26" s="23"/>
      <c r="H26" s="23"/>
      <c r="I26" s="12"/>
      <c r="J26" s="90"/>
      <c r="K26" s="199"/>
      <c r="L26" s="88"/>
      <c r="M26" s="198"/>
      <c r="N26" s="88"/>
      <c r="O26" s="157"/>
    </row>
    <row r="27" spans="1:23" ht="15" x14ac:dyDescent="0.2">
      <c r="A27" s="159"/>
      <c r="B27" s="209">
        <v>1</v>
      </c>
      <c r="C27" s="141" t="s">
        <v>186</v>
      </c>
      <c r="D27" s="23"/>
      <c r="E27" s="1" t="s">
        <v>46</v>
      </c>
      <c r="F27" s="1" t="s">
        <v>47</v>
      </c>
      <c r="G27" s="23" t="s">
        <v>50</v>
      </c>
      <c r="H27" s="23" t="s">
        <v>152</v>
      </c>
      <c r="I27" s="91" t="s">
        <v>184</v>
      </c>
      <c r="J27" s="90">
        <f>+Dati!$H$16</f>
        <v>85</v>
      </c>
      <c r="K27" s="199">
        <v>42.47</v>
      </c>
      <c r="L27" s="88">
        <f t="shared" ref="L27:L30" si="15">(J27*K27)*B27</f>
        <v>3609.95</v>
      </c>
      <c r="M27" s="198">
        <v>0</v>
      </c>
      <c r="N27" s="88">
        <f t="shared" ref="N27:N30" si="16">+L27-L27*M27</f>
        <v>3609.95</v>
      </c>
      <c r="O27" s="157"/>
    </row>
    <row r="28" spans="1:23" ht="26.1" customHeight="1" x14ac:dyDescent="0.2">
      <c r="A28" s="159"/>
      <c r="B28" s="209">
        <v>1</v>
      </c>
      <c r="C28" s="141" t="s">
        <v>187</v>
      </c>
      <c r="D28" s="23"/>
      <c r="E28" s="1" t="s">
        <v>48</v>
      </c>
      <c r="F28" s="1" t="s">
        <v>49</v>
      </c>
      <c r="G28" s="23" t="s">
        <v>50</v>
      </c>
      <c r="H28" s="23" t="s">
        <v>152</v>
      </c>
      <c r="I28" s="91" t="s">
        <v>184</v>
      </c>
      <c r="J28" s="90">
        <f>+Dati!$H$17</f>
        <v>95</v>
      </c>
      <c r="K28" s="199">
        <v>42.47</v>
      </c>
      <c r="L28" s="88">
        <f t="shared" si="15"/>
        <v>4034.65</v>
      </c>
      <c r="M28" s="198">
        <v>0</v>
      </c>
      <c r="N28" s="88">
        <f t="shared" si="16"/>
        <v>4034.65</v>
      </c>
      <c r="O28" s="157"/>
    </row>
    <row r="29" spans="1:23" ht="26.1" customHeight="1" x14ac:dyDescent="0.2">
      <c r="A29" s="159"/>
      <c r="B29" s="209">
        <v>1</v>
      </c>
      <c r="C29" s="142" t="s">
        <v>199</v>
      </c>
      <c r="D29" s="23"/>
      <c r="E29" s="1" t="s">
        <v>197</v>
      </c>
      <c r="F29" s="1" t="s">
        <v>49</v>
      </c>
      <c r="G29" s="23" t="s">
        <v>50</v>
      </c>
      <c r="H29" s="23" t="s">
        <v>152</v>
      </c>
      <c r="I29" s="91" t="s">
        <v>198</v>
      </c>
      <c r="J29" s="90">
        <v>105</v>
      </c>
      <c r="K29" s="199">
        <v>42</v>
      </c>
      <c r="L29" s="88">
        <f t="shared" si="15"/>
        <v>4410</v>
      </c>
      <c r="M29" s="198">
        <v>0</v>
      </c>
      <c r="N29" s="88">
        <f t="shared" si="16"/>
        <v>4410</v>
      </c>
      <c r="O29" s="157"/>
    </row>
    <row r="30" spans="1:23" ht="15" x14ac:dyDescent="0.2">
      <c r="A30" s="159"/>
      <c r="B30" s="209">
        <v>1</v>
      </c>
      <c r="C30" s="141" t="s">
        <v>188</v>
      </c>
      <c r="D30" s="23"/>
      <c r="E30" s="1" t="s">
        <v>44</v>
      </c>
      <c r="F30" s="1" t="s">
        <v>45</v>
      </c>
      <c r="G30" s="23" t="s">
        <v>50</v>
      </c>
      <c r="H30" s="23" t="s">
        <v>152</v>
      </c>
      <c r="I30" s="91" t="s">
        <v>185</v>
      </c>
      <c r="J30" s="90">
        <f>+Dati!$H$18</f>
        <v>75</v>
      </c>
      <c r="K30" s="199">
        <v>38</v>
      </c>
      <c r="L30" s="88">
        <f t="shared" si="15"/>
        <v>2850</v>
      </c>
      <c r="M30" s="198">
        <v>0</v>
      </c>
      <c r="N30" s="88">
        <f t="shared" si="16"/>
        <v>2850</v>
      </c>
      <c r="O30" s="157"/>
    </row>
    <row r="31" spans="1:23" ht="10.15" customHeight="1" x14ac:dyDescent="0.2">
      <c r="A31" s="159"/>
      <c r="B31" s="180"/>
      <c r="C31" s="182"/>
      <c r="D31" s="182"/>
      <c r="E31" s="182"/>
      <c r="F31" s="182"/>
      <c r="G31" s="182"/>
      <c r="H31" s="182"/>
      <c r="I31" s="182"/>
      <c r="J31" s="182"/>
      <c r="K31" s="182"/>
      <c r="L31" s="89"/>
      <c r="M31" s="89"/>
      <c r="N31" s="15"/>
      <c r="O31" s="157"/>
    </row>
    <row r="32" spans="1:23" ht="20.25" customHeight="1" x14ac:dyDescent="0.2">
      <c r="A32" s="159"/>
      <c r="B32" s="168"/>
      <c r="C32" s="169"/>
      <c r="D32" s="169"/>
      <c r="E32" s="169"/>
      <c r="F32" s="169"/>
      <c r="G32" s="169"/>
      <c r="H32" s="169"/>
      <c r="I32" s="169"/>
      <c r="J32" s="136"/>
      <c r="K32" s="169" t="s">
        <v>57</v>
      </c>
      <c r="L32" s="169"/>
      <c r="M32" s="176">
        <f>SUM(N11:N30)</f>
        <v>45156.385090249998</v>
      </c>
      <c r="N32" s="177"/>
      <c r="O32" s="157"/>
    </row>
    <row r="33" spans="1:50" ht="20.25" customHeight="1" x14ac:dyDescent="0.2">
      <c r="A33" s="159"/>
      <c r="B33" s="143"/>
      <c r="C33" s="143"/>
      <c r="D33" s="143"/>
      <c r="E33" s="143"/>
      <c r="F33" s="143"/>
      <c r="G33" s="143"/>
      <c r="H33" s="143"/>
      <c r="I33" s="143"/>
      <c r="J33" s="146">
        <v>0.19</v>
      </c>
      <c r="K33" s="169" t="s">
        <v>193</v>
      </c>
      <c r="L33" s="169"/>
      <c r="M33" s="176">
        <f>M32*J33</f>
        <v>8579.7131671474999</v>
      </c>
      <c r="N33" s="177"/>
      <c r="O33" s="157"/>
    </row>
    <row r="34" spans="1:50" ht="20.25" customHeight="1" x14ac:dyDescent="0.2">
      <c r="A34" s="159"/>
      <c r="B34" s="143"/>
      <c r="C34" s="143"/>
      <c r="D34" s="143"/>
      <c r="E34" s="143"/>
      <c r="F34" s="143"/>
      <c r="G34" s="143"/>
      <c r="H34" s="143"/>
      <c r="I34" s="143"/>
      <c r="J34" s="146"/>
      <c r="K34" s="143" t="s">
        <v>194</v>
      </c>
      <c r="L34" s="143"/>
      <c r="M34" s="144"/>
      <c r="N34" s="145">
        <f>M33+M32</f>
        <v>53736.098257397498</v>
      </c>
      <c r="O34" s="157"/>
    </row>
    <row r="35" spans="1:50" ht="25.15" customHeight="1" x14ac:dyDescent="0.2">
      <c r="A35" s="159"/>
      <c r="B35" s="171" t="s">
        <v>195</v>
      </c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3"/>
      <c r="O35" s="157"/>
    </row>
    <row r="36" spans="1:50" ht="25.15" customHeight="1" x14ac:dyDescent="0.2">
      <c r="A36" s="159"/>
      <c r="B36" s="160" t="s">
        <v>110</v>
      </c>
      <c r="C36" s="161"/>
      <c r="D36" s="158" t="s">
        <v>176</v>
      </c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7"/>
    </row>
    <row r="37" spans="1:50" s="25" customFormat="1" ht="40.15" customHeight="1" x14ac:dyDescent="0.2">
      <c r="A37" s="159"/>
      <c r="B37" s="160" t="s">
        <v>64</v>
      </c>
      <c r="C37" s="161"/>
      <c r="D37" s="174" t="s">
        <v>177</v>
      </c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57"/>
      <c r="P37" s="108"/>
      <c r="Q37" s="108"/>
      <c r="R37" s="108"/>
      <c r="S37" s="108"/>
      <c r="T37" s="109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</row>
    <row r="38" spans="1:50" s="25" customFormat="1" ht="40.15" customHeight="1" x14ac:dyDescent="0.2">
      <c r="A38" s="159"/>
      <c r="B38" s="160" t="s">
        <v>111</v>
      </c>
      <c r="C38" s="161"/>
      <c r="D38" s="166" t="s">
        <v>131</v>
      </c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57"/>
      <c r="P38" s="108"/>
      <c r="Q38" s="108"/>
      <c r="R38" s="108"/>
      <c r="S38" s="108"/>
      <c r="T38" s="109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</row>
    <row r="39" spans="1:50" s="25" customFormat="1" ht="40.15" hidden="1" customHeight="1" x14ac:dyDescent="0.2">
      <c r="A39" s="159"/>
      <c r="B39" s="160" t="s">
        <v>112</v>
      </c>
      <c r="C39" s="161"/>
      <c r="D39" s="166" t="s">
        <v>114</v>
      </c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57"/>
      <c r="P39" s="108"/>
      <c r="Q39" s="108"/>
      <c r="R39" s="108"/>
      <c r="S39" s="108"/>
      <c r="T39" s="109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</row>
    <row r="40" spans="1:50" s="25" customFormat="1" ht="40.15" hidden="1" customHeight="1" x14ac:dyDescent="0.2">
      <c r="A40" s="159"/>
      <c r="B40" s="160" t="s">
        <v>113</v>
      </c>
      <c r="C40" s="161"/>
      <c r="D40" s="166" t="s">
        <v>114</v>
      </c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57"/>
      <c r="P40" s="108"/>
      <c r="Q40" s="108"/>
      <c r="R40" s="108"/>
      <c r="S40" s="108"/>
      <c r="T40" s="109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</row>
    <row r="41" spans="1:50" ht="25.15" customHeight="1" x14ac:dyDescent="0.2">
      <c r="A41" s="159"/>
      <c r="B41" s="183" t="s">
        <v>65</v>
      </c>
      <c r="C41" s="184"/>
      <c r="D41" s="166" t="s">
        <v>178</v>
      </c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57"/>
    </row>
    <row r="42" spans="1:50" ht="20.25" customHeight="1" x14ac:dyDescent="0.2">
      <c r="A42" s="159"/>
      <c r="B42" s="149" t="s">
        <v>66</v>
      </c>
      <c r="C42" s="152"/>
      <c r="D42" s="152"/>
      <c r="E42" s="152"/>
      <c r="F42" s="152"/>
      <c r="G42" s="152"/>
      <c r="H42" s="152"/>
      <c r="I42" s="152"/>
      <c r="J42" s="152"/>
      <c r="K42" s="151"/>
      <c r="L42" s="151"/>
      <c r="M42" s="151"/>
      <c r="N42" s="151"/>
      <c r="O42" s="157"/>
    </row>
    <row r="43" spans="1:50" ht="20.25" customHeight="1" x14ac:dyDescent="0.2">
      <c r="A43" s="159"/>
      <c r="B43" s="153" t="s">
        <v>67</v>
      </c>
      <c r="C43" s="152"/>
      <c r="D43" s="152"/>
      <c r="E43" s="152"/>
      <c r="F43" s="152"/>
      <c r="G43" s="152"/>
      <c r="H43" s="152"/>
      <c r="I43" s="152"/>
      <c r="J43" s="152"/>
      <c r="K43" s="151"/>
      <c r="L43" s="151"/>
      <c r="M43" s="151"/>
      <c r="N43" s="151"/>
      <c r="O43" s="157"/>
    </row>
    <row r="44" spans="1:50" ht="20.25" customHeight="1" x14ac:dyDescent="0.2">
      <c r="A44" s="159"/>
      <c r="B44" s="149" t="s">
        <v>179</v>
      </c>
      <c r="C44" s="149"/>
      <c r="D44" s="149"/>
      <c r="E44" s="149"/>
      <c r="F44" s="149"/>
      <c r="G44" s="149"/>
      <c r="H44" s="149"/>
      <c r="I44" s="149"/>
      <c r="J44" s="149"/>
      <c r="K44" s="150"/>
      <c r="L44" s="150"/>
      <c r="M44" s="151"/>
      <c r="N44" s="151"/>
      <c r="O44" s="157"/>
    </row>
    <row r="45" spans="1:50" ht="50.25" customHeight="1" x14ac:dyDescent="0.25">
      <c r="A45" s="159"/>
      <c r="B45" s="154" t="s">
        <v>129</v>
      </c>
      <c r="C45" s="155"/>
      <c r="D45" s="155"/>
      <c r="E45" s="155"/>
      <c r="F45" s="155"/>
      <c r="G45" s="155"/>
      <c r="H45" s="73"/>
      <c r="I45" s="73"/>
      <c r="J45" s="73"/>
      <c r="K45" s="73"/>
      <c r="L45" s="73"/>
      <c r="M45" s="73"/>
      <c r="N45" s="73"/>
      <c r="O45" s="157"/>
    </row>
    <row r="46" spans="1:50" ht="30" customHeight="1" x14ac:dyDescent="0.2">
      <c r="A46" s="159"/>
      <c r="B46" s="156"/>
      <c r="C46" s="156"/>
      <c r="D46" s="156"/>
      <c r="E46" s="156"/>
      <c r="F46" s="156"/>
      <c r="G46" s="156"/>
      <c r="H46" s="73"/>
      <c r="I46" s="73"/>
      <c r="J46" s="73"/>
      <c r="K46" s="73"/>
      <c r="L46" s="73"/>
      <c r="M46" s="73"/>
      <c r="N46" s="73"/>
      <c r="O46" s="157"/>
    </row>
    <row r="47" spans="1:50" ht="5.25" customHeight="1" x14ac:dyDescent="0.2">
      <c r="A47" s="159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</row>
    <row r="48" spans="1:50" s="71" customFormat="1" x14ac:dyDescent="0.2">
      <c r="B48" s="8"/>
      <c r="D48" s="8"/>
      <c r="E48" s="9"/>
      <c r="F48" s="9"/>
      <c r="P48" s="102"/>
      <c r="Q48" s="102"/>
      <c r="R48" s="102"/>
      <c r="S48" s="102"/>
      <c r="T48" s="106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</row>
    <row r="49" spans="2:50" s="71" customFormat="1" ht="20.25" customHeight="1" x14ac:dyDescent="0.2">
      <c r="B49" s="8"/>
      <c r="D49" s="8"/>
      <c r="E49" s="9"/>
      <c r="F49" s="9"/>
      <c r="P49" s="102"/>
      <c r="Q49" s="102"/>
      <c r="R49" s="102"/>
      <c r="S49" s="102"/>
      <c r="T49" s="106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</row>
    <row r="50" spans="2:50" s="71" customFormat="1" ht="60" customHeight="1" x14ac:dyDescent="0.2">
      <c r="B50" s="8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50"/>
      <c r="P50" s="102"/>
      <c r="Q50" s="110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</row>
    <row r="51" spans="2:50" s="71" customFormat="1" ht="60" customHeight="1" x14ac:dyDescent="0.2">
      <c r="B51" s="149"/>
      <c r="C51" s="152"/>
      <c r="D51" s="152"/>
      <c r="E51" s="152"/>
      <c r="F51" s="152"/>
      <c r="G51" s="152"/>
      <c r="H51" s="152"/>
      <c r="I51" s="152"/>
      <c r="J51" s="152"/>
      <c r="K51" s="151"/>
      <c r="L51" s="151"/>
      <c r="M51" s="151"/>
      <c r="N51" s="151"/>
      <c r="P51" s="102"/>
      <c r="Q51" s="111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</row>
    <row r="52" spans="2:50" s="71" customFormat="1" ht="60" customHeight="1" x14ac:dyDescent="0.2">
      <c r="B52" s="153"/>
      <c r="C52" s="152"/>
      <c r="D52" s="152"/>
      <c r="E52" s="152"/>
      <c r="F52" s="152"/>
      <c r="G52" s="152"/>
      <c r="H52" s="152"/>
      <c r="I52" s="152"/>
      <c r="J52" s="152"/>
      <c r="K52" s="151"/>
      <c r="L52" s="151"/>
      <c r="M52" s="151"/>
      <c r="N52" s="151"/>
      <c r="P52" s="102"/>
      <c r="Q52" s="111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</row>
    <row r="53" spans="2:50" s="71" customFormat="1" ht="60" customHeight="1" x14ac:dyDescent="0.2">
      <c r="B53" s="149"/>
      <c r="C53" s="149"/>
      <c r="D53" s="149"/>
      <c r="E53" s="149"/>
      <c r="F53" s="149"/>
      <c r="G53" s="149"/>
      <c r="H53" s="149"/>
      <c r="I53" s="149"/>
      <c r="J53" s="149"/>
      <c r="K53" s="150"/>
      <c r="L53" s="150"/>
      <c r="M53" s="151"/>
      <c r="N53" s="151"/>
      <c r="P53" s="102"/>
      <c r="Q53" s="102"/>
      <c r="R53" s="102"/>
      <c r="S53" s="102"/>
      <c r="T53" s="106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</row>
    <row r="54" spans="2:50" s="71" customFormat="1" ht="60" customHeight="1" x14ac:dyDescent="0.2">
      <c r="B54" s="8"/>
      <c r="D54" s="8"/>
      <c r="E54" s="9"/>
      <c r="F54" s="9"/>
      <c r="P54" s="102"/>
      <c r="Q54" s="102"/>
      <c r="R54" s="102"/>
      <c r="S54" s="102"/>
      <c r="T54" s="106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</row>
    <row r="55" spans="2:50" s="71" customFormat="1" ht="60" customHeight="1" x14ac:dyDescent="0.2">
      <c r="B55" s="8"/>
      <c r="D55" s="8"/>
      <c r="E55" s="9"/>
      <c r="F55" s="9"/>
      <c r="P55" s="102"/>
      <c r="Q55" s="102"/>
      <c r="R55" s="102"/>
      <c r="S55" s="102"/>
      <c r="T55" s="106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</row>
    <row r="56" spans="2:50" s="71" customFormat="1" ht="60" customHeight="1" x14ac:dyDescent="0.2">
      <c r="B56" s="8"/>
      <c r="D56" s="8"/>
      <c r="E56" s="9"/>
      <c r="F56" s="9"/>
      <c r="P56" s="102"/>
      <c r="Q56" s="102"/>
      <c r="R56" s="102"/>
      <c r="S56" s="102"/>
      <c r="T56" s="106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</row>
    <row r="57" spans="2:50" s="71" customFormat="1" ht="60" customHeight="1" x14ac:dyDescent="0.2">
      <c r="B57" s="8"/>
      <c r="D57" s="8"/>
      <c r="E57" s="9"/>
      <c r="F57" s="9"/>
      <c r="P57" s="102"/>
      <c r="Q57" s="102"/>
      <c r="R57" s="102"/>
      <c r="S57" s="102"/>
      <c r="T57" s="106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</row>
    <row r="58" spans="2:50" s="71" customFormat="1" ht="60" customHeight="1" x14ac:dyDescent="0.2">
      <c r="B58" s="8"/>
      <c r="D58" s="8"/>
      <c r="E58" s="9"/>
      <c r="F58" s="9"/>
      <c r="P58" s="102"/>
      <c r="Q58" s="102"/>
      <c r="R58" s="102"/>
      <c r="S58" s="102"/>
      <c r="T58" s="106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</row>
    <row r="59" spans="2:50" s="71" customFormat="1" ht="60" customHeight="1" x14ac:dyDescent="0.2">
      <c r="B59" s="8"/>
      <c r="D59" s="8"/>
      <c r="E59" s="9"/>
      <c r="F59" s="9"/>
      <c r="P59" s="102"/>
      <c r="Q59" s="102"/>
      <c r="R59" s="102"/>
      <c r="S59" s="102"/>
      <c r="T59" s="106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</row>
    <row r="60" spans="2:50" s="71" customFormat="1" ht="60" customHeight="1" x14ac:dyDescent="0.2">
      <c r="B60" s="8"/>
      <c r="D60" s="8"/>
      <c r="E60" s="9"/>
      <c r="F60" s="9"/>
      <c r="P60" s="102"/>
      <c r="Q60" s="102"/>
      <c r="R60" s="102"/>
      <c r="S60" s="102"/>
      <c r="T60" s="106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</row>
    <row r="61" spans="2:50" s="71" customFormat="1" ht="60" customHeight="1" x14ac:dyDescent="0.2">
      <c r="B61" s="8"/>
      <c r="D61" s="8"/>
      <c r="E61" s="9"/>
      <c r="F61" s="9"/>
      <c r="P61" s="102"/>
      <c r="Q61" s="102"/>
      <c r="R61" s="102"/>
      <c r="S61" s="102"/>
      <c r="T61" s="106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</row>
    <row r="62" spans="2:50" s="71" customFormat="1" ht="60" customHeight="1" x14ac:dyDescent="0.2">
      <c r="B62" s="8"/>
      <c r="D62" s="8"/>
      <c r="E62" s="9"/>
      <c r="F62" s="9"/>
      <c r="P62" s="102"/>
      <c r="Q62" s="102"/>
      <c r="R62" s="102"/>
      <c r="S62" s="102"/>
      <c r="T62" s="106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</row>
    <row r="63" spans="2:50" s="71" customFormat="1" ht="60" customHeight="1" x14ac:dyDescent="0.2">
      <c r="B63" s="8"/>
      <c r="D63" s="8"/>
      <c r="E63" s="9"/>
      <c r="F63" s="9"/>
      <c r="P63" s="102"/>
      <c r="Q63" s="102"/>
      <c r="R63" s="102"/>
      <c r="S63" s="102"/>
      <c r="T63" s="106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</row>
    <row r="64" spans="2:50" s="71" customFormat="1" ht="60" customHeight="1" x14ac:dyDescent="0.2">
      <c r="B64" s="8"/>
      <c r="D64" s="8"/>
      <c r="E64" s="9"/>
      <c r="F64" s="9"/>
      <c r="P64" s="102"/>
      <c r="Q64" s="102"/>
      <c r="R64" s="102"/>
      <c r="S64" s="102"/>
      <c r="T64" s="106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</row>
    <row r="65" spans="2:50" s="71" customFormat="1" ht="60" customHeight="1" x14ac:dyDescent="0.2">
      <c r="B65" s="8"/>
      <c r="D65" s="8"/>
      <c r="E65" s="9"/>
      <c r="F65" s="9"/>
      <c r="P65" s="102"/>
      <c r="Q65" s="102"/>
      <c r="R65" s="102"/>
      <c r="S65" s="102"/>
      <c r="T65" s="106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</row>
    <row r="66" spans="2:50" s="71" customFormat="1" ht="60" customHeight="1" x14ac:dyDescent="0.2">
      <c r="B66" s="8"/>
      <c r="D66" s="8"/>
      <c r="E66" s="9"/>
      <c r="F66" s="9"/>
      <c r="P66" s="102"/>
      <c r="Q66" s="102"/>
      <c r="R66" s="102"/>
      <c r="S66" s="102"/>
      <c r="T66" s="106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</row>
    <row r="67" spans="2:50" s="71" customFormat="1" ht="60" customHeight="1" x14ac:dyDescent="0.2">
      <c r="B67" s="8"/>
      <c r="D67" s="8"/>
      <c r="E67" s="9"/>
      <c r="F67" s="9"/>
      <c r="P67" s="102"/>
      <c r="Q67" s="102"/>
      <c r="R67" s="102"/>
      <c r="S67" s="102"/>
      <c r="T67" s="106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</row>
    <row r="68" spans="2:50" s="71" customFormat="1" ht="60" customHeight="1" x14ac:dyDescent="0.2">
      <c r="B68" s="8"/>
      <c r="D68" s="8"/>
      <c r="E68" s="9"/>
      <c r="F68" s="9"/>
      <c r="P68" s="102"/>
      <c r="Q68" s="102"/>
      <c r="R68" s="102"/>
      <c r="S68" s="102"/>
      <c r="T68" s="106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</row>
    <row r="69" spans="2:50" s="71" customFormat="1" ht="60" customHeight="1" x14ac:dyDescent="0.2">
      <c r="B69" s="8"/>
      <c r="D69" s="8"/>
      <c r="E69" s="9"/>
      <c r="F69" s="9"/>
      <c r="P69" s="102"/>
      <c r="Q69" s="102"/>
      <c r="R69" s="102"/>
      <c r="S69" s="102"/>
      <c r="T69" s="106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</row>
    <row r="70" spans="2:50" s="71" customFormat="1" ht="60" customHeight="1" x14ac:dyDescent="0.2">
      <c r="B70" s="8"/>
      <c r="D70" s="8"/>
      <c r="E70" s="9"/>
      <c r="F70" s="9"/>
      <c r="P70" s="102"/>
      <c r="Q70" s="102"/>
      <c r="R70" s="102"/>
      <c r="S70" s="102"/>
      <c r="T70" s="106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</row>
    <row r="71" spans="2:50" s="71" customFormat="1" ht="60" customHeight="1" x14ac:dyDescent="0.2">
      <c r="B71" s="8"/>
      <c r="D71" s="8"/>
      <c r="E71" s="9"/>
      <c r="F71" s="9"/>
      <c r="P71" s="102"/>
      <c r="Q71" s="102"/>
      <c r="R71" s="102"/>
      <c r="S71" s="102"/>
      <c r="T71" s="106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</row>
    <row r="72" spans="2:50" s="71" customFormat="1" x14ac:dyDescent="0.2">
      <c r="B72" s="8"/>
      <c r="D72" s="8"/>
      <c r="E72" s="9"/>
      <c r="F72" s="9"/>
      <c r="P72" s="102"/>
      <c r="Q72" s="102"/>
      <c r="R72" s="102"/>
      <c r="S72" s="102"/>
      <c r="T72" s="106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</row>
    <row r="73" spans="2:50" s="71" customFormat="1" x14ac:dyDescent="0.2">
      <c r="B73" s="8"/>
      <c r="D73" s="8"/>
      <c r="E73" s="9"/>
      <c r="F73" s="9"/>
      <c r="P73" s="102"/>
      <c r="Q73" s="102"/>
      <c r="R73" s="102"/>
      <c r="S73" s="102"/>
      <c r="T73" s="106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</row>
    <row r="74" spans="2:50" s="71" customFormat="1" x14ac:dyDescent="0.2">
      <c r="B74" s="8"/>
      <c r="D74" s="8"/>
      <c r="E74" s="9"/>
      <c r="F74" s="9"/>
      <c r="P74" s="102"/>
      <c r="Q74" s="102"/>
      <c r="R74" s="102"/>
      <c r="S74" s="102"/>
      <c r="T74" s="106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</row>
    <row r="75" spans="2:50" s="71" customFormat="1" x14ac:dyDescent="0.2">
      <c r="B75" s="8"/>
      <c r="D75" s="8"/>
      <c r="E75" s="9"/>
      <c r="F75" s="9"/>
      <c r="P75" s="102"/>
      <c r="Q75" s="102"/>
      <c r="R75" s="102"/>
      <c r="S75" s="102"/>
      <c r="T75" s="106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</row>
    <row r="76" spans="2:50" s="71" customFormat="1" x14ac:dyDescent="0.2">
      <c r="B76" s="8"/>
      <c r="D76" s="8"/>
      <c r="E76" s="9"/>
      <c r="F76" s="9"/>
      <c r="P76" s="102"/>
      <c r="Q76" s="102"/>
      <c r="R76" s="102"/>
      <c r="S76" s="102"/>
      <c r="T76" s="106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</row>
    <row r="77" spans="2:50" s="71" customFormat="1" x14ac:dyDescent="0.2">
      <c r="B77" s="8"/>
      <c r="D77" s="8"/>
      <c r="E77" s="9"/>
      <c r="F77" s="9"/>
      <c r="P77" s="102"/>
      <c r="Q77" s="102"/>
      <c r="R77" s="102"/>
      <c r="S77" s="102"/>
      <c r="T77" s="106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</row>
    <row r="78" spans="2:50" s="71" customFormat="1" x14ac:dyDescent="0.2">
      <c r="B78" s="8"/>
      <c r="D78" s="8"/>
      <c r="E78" s="9"/>
      <c r="F78" s="9"/>
      <c r="P78" s="102"/>
      <c r="Q78" s="102"/>
      <c r="R78" s="102"/>
      <c r="S78" s="102"/>
      <c r="T78" s="106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</row>
    <row r="79" spans="2:50" s="71" customFormat="1" x14ac:dyDescent="0.2">
      <c r="B79" s="8"/>
      <c r="D79" s="8"/>
      <c r="E79" s="9"/>
      <c r="F79" s="9"/>
      <c r="P79" s="102"/>
      <c r="Q79" s="102"/>
      <c r="R79" s="102"/>
      <c r="S79" s="102"/>
      <c r="T79" s="106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</row>
    <row r="80" spans="2:50" s="71" customFormat="1" x14ac:dyDescent="0.2">
      <c r="B80" s="8"/>
      <c r="D80" s="8"/>
      <c r="E80" s="9"/>
      <c r="F80" s="9"/>
      <c r="P80" s="102"/>
      <c r="Q80" s="102"/>
      <c r="R80" s="102"/>
      <c r="S80" s="102"/>
      <c r="T80" s="106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</row>
    <row r="81" spans="2:50" s="71" customFormat="1" x14ac:dyDescent="0.2">
      <c r="B81" s="8"/>
      <c r="D81" s="8"/>
      <c r="E81" s="9"/>
      <c r="F81" s="9"/>
      <c r="P81" s="102"/>
      <c r="Q81" s="102"/>
      <c r="R81" s="102"/>
      <c r="S81" s="102"/>
      <c r="T81" s="106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</row>
    <row r="82" spans="2:50" s="71" customFormat="1" x14ac:dyDescent="0.2">
      <c r="B82" s="8"/>
      <c r="D82" s="8"/>
      <c r="E82" s="9"/>
      <c r="F82" s="9"/>
      <c r="P82" s="102"/>
      <c r="Q82" s="102"/>
      <c r="R82" s="102"/>
      <c r="S82" s="102"/>
      <c r="T82" s="106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</row>
    <row r="83" spans="2:50" s="71" customFormat="1" x14ac:dyDescent="0.2">
      <c r="B83" s="8"/>
      <c r="D83" s="8"/>
      <c r="E83" s="9"/>
      <c r="F83" s="9"/>
      <c r="P83" s="102"/>
      <c r="Q83" s="102"/>
      <c r="R83" s="102"/>
      <c r="S83" s="102"/>
      <c r="T83" s="106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</row>
    <row r="84" spans="2:50" s="71" customFormat="1" x14ac:dyDescent="0.2">
      <c r="B84" s="8"/>
      <c r="D84" s="8"/>
      <c r="E84" s="9"/>
      <c r="F84" s="9"/>
      <c r="P84" s="102"/>
      <c r="Q84" s="102"/>
      <c r="R84" s="102"/>
      <c r="S84" s="102"/>
      <c r="T84" s="106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</row>
    <row r="85" spans="2:50" s="71" customFormat="1" x14ac:dyDescent="0.2">
      <c r="B85" s="8"/>
      <c r="D85" s="8"/>
      <c r="E85" s="9"/>
      <c r="F85" s="9"/>
      <c r="P85" s="102"/>
      <c r="Q85" s="102"/>
      <c r="R85" s="102"/>
      <c r="S85" s="102"/>
      <c r="T85" s="106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</row>
    <row r="86" spans="2:50" s="71" customFormat="1" x14ac:dyDescent="0.2">
      <c r="B86" s="8"/>
      <c r="D86" s="8"/>
      <c r="E86" s="9"/>
      <c r="F86" s="9"/>
      <c r="P86" s="102"/>
      <c r="Q86" s="102"/>
      <c r="R86" s="102"/>
      <c r="S86" s="102"/>
      <c r="T86" s="106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</row>
    <row r="87" spans="2:50" s="71" customFormat="1" x14ac:dyDescent="0.2">
      <c r="B87" s="8"/>
      <c r="D87" s="8"/>
      <c r="E87" s="9"/>
      <c r="F87" s="9"/>
      <c r="P87" s="102"/>
      <c r="Q87" s="102"/>
      <c r="R87" s="102"/>
      <c r="S87" s="102"/>
      <c r="T87" s="106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</row>
    <row r="88" spans="2:50" s="71" customFormat="1" x14ac:dyDescent="0.2">
      <c r="B88" s="8"/>
      <c r="D88" s="8"/>
      <c r="E88" s="9"/>
      <c r="F88" s="9"/>
      <c r="P88" s="102"/>
      <c r="Q88" s="102"/>
      <c r="R88" s="102"/>
      <c r="S88" s="102"/>
      <c r="T88" s="106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</row>
    <row r="89" spans="2:50" s="71" customFormat="1" x14ac:dyDescent="0.2">
      <c r="B89" s="8"/>
      <c r="D89" s="8"/>
      <c r="E89" s="9"/>
      <c r="F89" s="9"/>
      <c r="P89" s="102"/>
      <c r="Q89" s="102"/>
      <c r="R89" s="102"/>
      <c r="S89" s="102"/>
      <c r="T89" s="106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</row>
    <row r="90" spans="2:50" s="71" customFormat="1" x14ac:dyDescent="0.2">
      <c r="B90" s="8"/>
      <c r="D90" s="8"/>
      <c r="E90" s="9"/>
      <c r="F90" s="9"/>
      <c r="P90" s="102"/>
      <c r="Q90" s="102"/>
      <c r="R90" s="102"/>
      <c r="S90" s="102"/>
      <c r="T90" s="106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</row>
    <row r="91" spans="2:50" s="71" customFormat="1" x14ac:dyDescent="0.2">
      <c r="B91" s="8"/>
      <c r="D91" s="8"/>
      <c r="E91" s="9"/>
      <c r="F91" s="9"/>
      <c r="P91" s="102"/>
      <c r="Q91" s="102"/>
      <c r="R91" s="102"/>
      <c r="S91" s="102"/>
      <c r="T91" s="106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</row>
    <row r="92" spans="2:50" s="71" customFormat="1" x14ac:dyDescent="0.2">
      <c r="B92" s="8"/>
      <c r="D92" s="8"/>
      <c r="E92" s="9"/>
      <c r="F92" s="9"/>
      <c r="P92" s="102"/>
      <c r="Q92" s="102"/>
      <c r="R92" s="102"/>
      <c r="S92" s="102"/>
      <c r="T92" s="106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</row>
    <row r="93" spans="2:50" s="71" customFormat="1" x14ac:dyDescent="0.2">
      <c r="B93" s="8"/>
      <c r="D93" s="8"/>
      <c r="E93" s="9"/>
      <c r="F93" s="9"/>
      <c r="P93" s="102"/>
      <c r="Q93" s="102"/>
      <c r="R93" s="102"/>
      <c r="S93" s="102"/>
      <c r="T93" s="106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</row>
    <row r="94" spans="2:50" s="71" customFormat="1" x14ac:dyDescent="0.2">
      <c r="B94" s="8"/>
      <c r="D94" s="8"/>
      <c r="E94" s="9"/>
      <c r="F94" s="9"/>
      <c r="P94" s="102"/>
      <c r="Q94" s="102"/>
      <c r="R94" s="102"/>
      <c r="S94" s="102"/>
      <c r="T94" s="106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</row>
    <row r="95" spans="2:50" s="71" customFormat="1" x14ac:dyDescent="0.2">
      <c r="B95" s="8"/>
      <c r="D95" s="8"/>
      <c r="E95" s="9"/>
      <c r="F95" s="9"/>
      <c r="P95" s="102"/>
      <c r="Q95" s="102"/>
      <c r="R95" s="102"/>
      <c r="S95" s="102"/>
      <c r="T95" s="106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</row>
    <row r="96" spans="2:50" s="71" customFormat="1" x14ac:dyDescent="0.2">
      <c r="B96" s="8"/>
      <c r="D96" s="8"/>
      <c r="E96" s="9"/>
      <c r="F96" s="9"/>
      <c r="P96" s="102"/>
      <c r="Q96" s="102"/>
      <c r="R96" s="102"/>
      <c r="S96" s="102"/>
      <c r="T96" s="106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</row>
    <row r="97" spans="2:50" s="71" customFormat="1" x14ac:dyDescent="0.2">
      <c r="B97" s="8"/>
      <c r="D97" s="8"/>
      <c r="E97" s="9"/>
      <c r="F97" s="9"/>
      <c r="P97" s="102"/>
      <c r="Q97" s="102"/>
      <c r="R97" s="102"/>
      <c r="S97" s="102"/>
      <c r="T97" s="106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</row>
    <row r="98" spans="2:50" s="71" customFormat="1" x14ac:dyDescent="0.2">
      <c r="B98" s="8"/>
      <c r="D98" s="8"/>
      <c r="E98" s="9"/>
      <c r="F98" s="9"/>
      <c r="P98" s="102"/>
      <c r="Q98" s="102"/>
      <c r="R98" s="102"/>
      <c r="S98" s="102"/>
      <c r="T98" s="106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</row>
    <row r="99" spans="2:50" s="71" customFormat="1" x14ac:dyDescent="0.2">
      <c r="B99" s="8"/>
      <c r="D99" s="8"/>
      <c r="E99" s="9"/>
      <c r="F99" s="9"/>
      <c r="P99" s="102"/>
      <c r="Q99" s="102"/>
      <c r="R99" s="102"/>
      <c r="S99" s="102"/>
      <c r="T99" s="106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</row>
    <row r="100" spans="2:50" s="71" customFormat="1" x14ac:dyDescent="0.2">
      <c r="B100" s="8"/>
      <c r="D100" s="8"/>
      <c r="E100" s="9"/>
      <c r="F100" s="9"/>
      <c r="P100" s="102"/>
      <c r="Q100" s="102"/>
      <c r="R100" s="102"/>
      <c r="S100" s="102"/>
      <c r="T100" s="106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</row>
    <row r="101" spans="2:50" s="71" customFormat="1" x14ac:dyDescent="0.2">
      <c r="B101" s="8"/>
      <c r="D101" s="8"/>
      <c r="E101" s="9"/>
      <c r="F101" s="9"/>
      <c r="P101" s="102"/>
      <c r="Q101" s="102"/>
      <c r="R101" s="102"/>
      <c r="S101" s="102"/>
      <c r="T101" s="106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</row>
    <row r="102" spans="2:50" s="71" customFormat="1" x14ac:dyDescent="0.2">
      <c r="B102" s="8"/>
      <c r="D102" s="8"/>
      <c r="E102" s="9"/>
      <c r="F102" s="9"/>
      <c r="P102" s="102"/>
      <c r="Q102" s="102"/>
      <c r="R102" s="102"/>
      <c r="S102" s="102"/>
      <c r="T102" s="106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</row>
    <row r="103" spans="2:50" s="71" customFormat="1" x14ac:dyDescent="0.2">
      <c r="B103" s="8"/>
      <c r="D103" s="8"/>
      <c r="E103" s="9"/>
      <c r="F103" s="9"/>
      <c r="P103" s="102"/>
      <c r="Q103" s="102"/>
      <c r="R103" s="102"/>
      <c r="S103" s="102"/>
      <c r="T103" s="106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</row>
    <row r="104" spans="2:50" s="71" customFormat="1" x14ac:dyDescent="0.2">
      <c r="B104" s="8"/>
      <c r="D104" s="8"/>
      <c r="E104" s="9"/>
      <c r="F104" s="9"/>
      <c r="P104" s="102"/>
      <c r="Q104" s="102"/>
      <c r="R104" s="102"/>
      <c r="S104" s="102"/>
      <c r="T104" s="106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</row>
    <row r="105" spans="2:50" s="71" customFormat="1" x14ac:dyDescent="0.2">
      <c r="B105" s="8"/>
      <c r="D105" s="8"/>
      <c r="E105" s="9"/>
      <c r="F105" s="9"/>
      <c r="P105" s="102"/>
      <c r="Q105" s="102"/>
      <c r="R105" s="102"/>
      <c r="S105" s="102"/>
      <c r="T105" s="106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</row>
    <row r="106" spans="2:50" s="71" customFormat="1" x14ac:dyDescent="0.2">
      <c r="B106" s="8"/>
      <c r="D106" s="8"/>
      <c r="E106" s="9"/>
      <c r="F106" s="9"/>
      <c r="P106" s="102"/>
      <c r="Q106" s="102"/>
      <c r="R106" s="102"/>
      <c r="S106" s="102"/>
      <c r="T106" s="106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</row>
    <row r="107" spans="2:50" s="71" customFormat="1" x14ac:dyDescent="0.2">
      <c r="B107" s="8"/>
      <c r="D107" s="8"/>
      <c r="E107" s="9"/>
      <c r="F107" s="9"/>
      <c r="P107" s="102"/>
      <c r="Q107" s="102"/>
      <c r="R107" s="102"/>
      <c r="S107" s="102"/>
      <c r="T107" s="106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</row>
    <row r="108" spans="2:50" s="71" customFormat="1" x14ac:dyDescent="0.2">
      <c r="B108" s="8"/>
      <c r="D108" s="8"/>
      <c r="E108" s="9"/>
      <c r="F108" s="9"/>
      <c r="P108" s="102"/>
      <c r="Q108" s="102"/>
      <c r="R108" s="102"/>
      <c r="S108" s="102"/>
      <c r="T108" s="106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</row>
    <row r="109" spans="2:50" s="71" customFormat="1" x14ac:dyDescent="0.2">
      <c r="B109" s="8"/>
      <c r="D109" s="8"/>
      <c r="E109" s="9"/>
      <c r="F109" s="9"/>
      <c r="P109" s="102"/>
      <c r="Q109" s="102"/>
      <c r="R109" s="102"/>
      <c r="S109" s="102"/>
      <c r="T109" s="106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</row>
    <row r="110" spans="2:50" s="71" customFormat="1" x14ac:dyDescent="0.2">
      <c r="B110" s="8"/>
      <c r="D110" s="8"/>
      <c r="E110" s="9"/>
      <c r="F110" s="9"/>
      <c r="P110" s="102"/>
      <c r="Q110" s="102"/>
      <c r="R110" s="102"/>
      <c r="S110" s="102"/>
      <c r="T110" s="106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</row>
    <row r="111" spans="2:50" s="71" customFormat="1" x14ac:dyDescent="0.2">
      <c r="B111" s="8"/>
      <c r="D111" s="8"/>
      <c r="E111" s="9"/>
      <c r="F111" s="9"/>
      <c r="P111" s="102"/>
      <c r="Q111" s="102"/>
      <c r="R111" s="102"/>
      <c r="S111" s="102"/>
      <c r="T111" s="106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</row>
    <row r="112" spans="2:50" s="71" customFormat="1" x14ac:dyDescent="0.2">
      <c r="B112" s="8"/>
      <c r="D112" s="8"/>
      <c r="E112" s="9"/>
      <c r="F112" s="9"/>
      <c r="P112" s="102"/>
      <c r="Q112" s="102"/>
      <c r="R112" s="102"/>
      <c r="S112" s="102"/>
      <c r="T112" s="106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</row>
    <row r="113" spans="2:50" s="71" customFormat="1" x14ac:dyDescent="0.2">
      <c r="B113" s="8"/>
      <c r="D113" s="8"/>
      <c r="E113" s="9"/>
      <c r="F113" s="9"/>
      <c r="P113" s="102"/>
      <c r="Q113" s="102"/>
      <c r="R113" s="102"/>
      <c r="S113" s="102"/>
      <c r="T113" s="106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</row>
    <row r="114" spans="2:50" s="71" customFormat="1" x14ac:dyDescent="0.2">
      <c r="B114" s="8"/>
      <c r="D114" s="8"/>
      <c r="E114" s="9"/>
      <c r="F114" s="9"/>
      <c r="P114" s="102"/>
      <c r="Q114" s="102"/>
      <c r="R114" s="102"/>
      <c r="S114" s="102"/>
      <c r="T114" s="106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</row>
    <row r="115" spans="2:50" s="71" customFormat="1" x14ac:dyDescent="0.2">
      <c r="B115" s="8"/>
      <c r="D115" s="8"/>
      <c r="E115" s="9"/>
      <c r="F115" s="9"/>
      <c r="P115" s="102"/>
      <c r="Q115" s="102"/>
      <c r="R115" s="102"/>
      <c r="S115" s="102"/>
      <c r="T115" s="106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</row>
    <row r="116" spans="2:50" s="71" customFormat="1" x14ac:dyDescent="0.2">
      <c r="B116" s="8"/>
      <c r="D116" s="8"/>
      <c r="E116" s="9"/>
      <c r="F116" s="9"/>
      <c r="P116" s="102"/>
      <c r="Q116" s="102"/>
      <c r="R116" s="102"/>
      <c r="S116" s="102"/>
      <c r="T116" s="106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</row>
    <row r="117" spans="2:50" s="71" customFormat="1" x14ac:dyDescent="0.2">
      <c r="B117" s="8"/>
      <c r="D117" s="8"/>
      <c r="E117" s="9"/>
      <c r="F117" s="9"/>
      <c r="P117" s="102"/>
      <c r="Q117" s="102"/>
      <c r="R117" s="102"/>
      <c r="S117" s="102"/>
      <c r="T117" s="106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</row>
    <row r="118" spans="2:50" s="71" customFormat="1" x14ac:dyDescent="0.2">
      <c r="B118" s="8"/>
      <c r="D118" s="8"/>
      <c r="E118" s="9"/>
      <c r="F118" s="9"/>
      <c r="P118" s="102"/>
      <c r="Q118" s="102"/>
      <c r="R118" s="102"/>
      <c r="S118" s="102"/>
      <c r="T118" s="106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</row>
    <row r="119" spans="2:50" s="71" customFormat="1" x14ac:dyDescent="0.2">
      <c r="B119" s="8"/>
      <c r="D119" s="8"/>
      <c r="E119" s="9"/>
      <c r="F119" s="9"/>
      <c r="P119" s="102"/>
      <c r="Q119" s="102"/>
      <c r="R119" s="102"/>
      <c r="S119" s="102"/>
      <c r="T119" s="106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</row>
    <row r="120" spans="2:50" s="71" customFormat="1" x14ac:dyDescent="0.2">
      <c r="B120" s="8"/>
      <c r="D120" s="8"/>
      <c r="E120" s="9"/>
      <c r="F120" s="9"/>
      <c r="P120" s="102"/>
      <c r="Q120" s="102"/>
      <c r="R120" s="102"/>
      <c r="S120" s="102"/>
      <c r="T120" s="106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</row>
    <row r="121" spans="2:50" s="71" customFormat="1" x14ac:dyDescent="0.2">
      <c r="B121" s="8"/>
      <c r="D121" s="8"/>
      <c r="E121" s="9"/>
      <c r="F121" s="9"/>
      <c r="P121" s="102"/>
      <c r="Q121" s="102"/>
      <c r="R121" s="102"/>
      <c r="S121" s="102"/>
      <c r="T121" s="106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</row>
    <row r="122" spans="2:50" s="71" customFormat="1" x14ac:dyDescent="0.2">
      <c r="B122" s="8"/>
      <c r="D122" s="8"/>
      <c r="E122" s="9"/>
      <c r="F122" s="9"/>
      <c r="P122" s="102"/>
      <c r="Q122" s="102"/>
      <c r="R122" s="102"/>
      <c r="S122" s="102"/>
      <c r="T122" s="106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</row>
    <row r="123" spans="2:50" s="71" customFormat="1" x14ac:dyDescent="0.2">
      <c r="B123" s="8"/>
      <c r="D123" s="8"/>
      <c r="E123" s="9"/>
      <c r="F123" s="9"/>
      <c r="P123" s="102"/>
      <c r="Q123" s="102"/>
      <c r="R123" s="102"/>
      <c r="S123" s="102"/>
      <c r="T123" s="106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</row>
    <row r="124" spans="2:50" s="71" customFormat="1" x14ac:dyDescent="0.2">
      <c r="B124" s="8"/>
      <c r="D124" s="8"/>
      <c r="E124" s="9"/>
      <c r="F124" s="9"/>
      <c r="P124" s="102"/>
      <c r="Q124" s="102"/>
      <c r="R124" s="102"/>
      <c r="S124" s="102"/>
      <c r="T124" s="106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</row>
    <row r="125" spans="2:50" s="71" customFormat="1" x14ac:dyDescent="0.2">
      <c r="B125" s="8"/>
      <c r="D125" s="8"/>
      <c r="E125" s="9"/>
      <c r="F125" s="9"/>
      <c r="P125" s="102"/>
      <c r="Q125" s="102"/>
      <c r="R125" s="102"/>
      <c r="S125" s="102"/>
      <c r="T125" s="106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</row>
    <row r="126" spans="2:50" s="71" customFormat="1" x14ac:dyDescent="0.2">
      <c r="B126" s="8"/>
      <c r="D126" s="8"/>
      <c r="E126" s="9"/>
      <c r="F126" s="9"/>
      <c r="P126" s="102"/>
      <c r="Q126" s="102"/>
      <c r="R126" s="102"/>
      <c r="S126" s="102"/>
      <c r="T126" s="106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</row>
    <row r="127" spans="2:50" s="71" customFormat="1" x14ac:dyDescent="0.2">
      <c r="B127" s="8"/>
      <c r="D127" s="8"/>
      <c r="E127" s="9"/>
      <c r="F127" s="9"/>
      <c r="P127" s="102"/>
      <c r="Q127" s="102"/>
      <c r="R127" s="102"/>
      <c r="S127" s="102"/>
      <c r="T127" s="106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</row>
    <row r="128" spans="2:50" s="71" customFormat="1" x14ac:dyDescent="0.2">
      <c r="B128" s="8"/>
      <c r="D128" s="8"/>
      <c r="E128" s="9"/>
      <c r="F128" s="9"/>
      <c r="P128" s="102"/>
      <c r="Q128" s="102"/>
      <c r="R128" s="102"/>
      <c r="S128" s="102"/>
      <c r="T128" s="106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</row>
    <row r="129" spans="2:50" s="71" customFormat="1" x14ac:dyDescent="0.2">
      <c r="B129" s="8"/>
      <c r="D129" s="8"/>
      <c r="E129" s="9"/>
      <c r="F129" s="9"/>
      <c r="P129" s="102"/>
      <c r="Q129" s="102"/>
      <c r="R129" s="102"/>
      <c r="S129" s="102"/>
      <c r="T129" s="106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</row>
    <row r="130" spans="2:50" s="71" customFormat="1" x14ac:dyDescent="0.2">
      <c r="B130" s="8"/>
      <c r="D130" s="8"/>
      <c r="E130" s="9"/>
      <c r="F130" s="9"/>
      <c r="P130" s="102"/>
      <c r="Q130" s="102"/>
      <c r="R130" s="102"/>
      <c r="S130" s="102"/>
      <c r="T130" s="106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</row>
    <row r="131" spans="2:50" s="71" customFormat="1" x14ac:dyDescent="0.2">
      <c r="B131" s="8"/>
      <c r="D131" s="8"/>
      <c r="E131" s="9"/>
      <c r="F131" s="9"/>
      <c r="P131" s="102"/>
      <c r="Q131" s="102"/>
      <c r="R131" s="102"/>
      <c r="S131" s="102"/>
      <c r="T131" s="106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</row>
    <row r="132" spans="2:50" s="71" customFormat="1" x14ac:dyDescent="0.2">
      <c r="B132" s="8"/>
      <c r="D132" s="8"/>
      <c r="E132" s="9"/>
      <c r="F132" s="9"/>
      <c r="P132" s="102"/>
      <c r="Q132" s="102"/>
      <c r="R132" s="102"/>
      <c r="S132" s="102"/>
      <c r="T132" s="106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</row>
    <row r="133" spans="2:50" s="71" customFormat="1" x14ac:dyDescent="0.2">
      <c r="B133" s="8"/>
      <c r="D133" s="8"/>
      <c r="E133" s="9"/>
      <c r="F133" s="9"/>
      <c r="P133" s="102"/>
      <c r="Q133" s="102"/>
      <c r="R133" s="102"/>
      <c r="S133" s="102"/>
      <c r="T133" s="106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</row>
    <row r="134" spans="2:50" s="71" customFormat="1" x14ac:dyDescent="0.2">
      <c r="B134" s="8"/>
      <c r="D134" s="8"/>
      <c r="E134" s="9"/>
      <c r="F134" s="9"/>
      <c r="P134" s="102"/>
      <c r="Q134" s="102"/>
      <c r="R134" s="102"/>
      <c r="S134" s="102"/>
      <c r="T134" s="106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</row>
    <row r="135" spans="2:50" s="71" customFormat="1" x14ac:dyDescent="0.2">
      <c r="B135" s="8"/>
      <c r="D135" s="8"/>
      <c r="E135" s="9"/>
      <c r="F135" s="9"/>
      <c r="P135" s="102"/>
      <c r="Q135" s="102"/>
      <c r="R135" s="102"/>
      <c r="S135" s="102"/>
      <c r="T135" s="106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</row>
    <row r="136" spans="2:50" s="71" customFormat="1" x14ac:dyDescent="0.2">
      <c r="B136" s="8"/>
      <c r="D136" s="8"/>
      <c r="E136" s="9"/>
      <c r="F136" s="9"/>
      <c r="P136" s="102"/>
      <c r="Q136" s="102"/>
      <c r="R136" s="102"/>
      <c r="S136" s="102"/>
      <c r="T136" s="106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</row>
    <row r="137" spans="2:50" s="71" customFormat="1" x14ac:dyDescent="0.2">
      <c r="B137" s="8"/>
      <c r="D137" s="8"/>
      <c r="E137" s="9"/>
      <c r="F137" s="9"/>
      <c r="P137" s="102"/>
      <c r="Q137" s="102"/>
      <c r="R137" s="102"/>
      <c r="S137" s="102"/>
      <c r="T137" s="106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</row>
    <row r="138" spans="2:50" s="71" customFormat="1" x14ac:dyDescent="0.2">
      <c r="B138" s="8"/>
      <c r="D138" s="8"/>
      <c r="E138" s="9"/>
      <c r="F138" s="9"/>
      <c r="P138" s="102"/>
      <c r="Q138" s="102"/>
      <c r="R138" s="102"/>
      <c r="S138" s="102"/>
      <c r="T138" s="106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</row>
    <row r="139" spans="2:50" s="71" customFormat="1" x14ac:dyDescent="0.2">
      <c r="B139" s="8"/>
      <c r="D139" s="8"/>
      <c r="E139" s="9"/>
      <c r="F139" s="9"/>
      <c r="P139" s="102"/>
      <c r="Q139" s="102"/>
      <c r="R139" s="102"/>
      <c r="S139" s="102"/>
      <c r="T139" s="106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</row>
    <row r="140" spans="2:50" s="71" customFormat="1" x14ac:dyDescent="0.2">
      <c r="B140" s="8"/>
      <c r="D140" s="8"/>
      <c r="E140" s="9"/>
      <c r="F140" s="9"/>
      <c r="P140" s="102"/>
      <c r="Q140" s="102"/>
      <c r="R140" s="102"/>
      <c r="S140" s="102"/>
      <c r="T140" s="106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</row>
    <row r="141" spans="2:50" s="71" customFormat="1" x14ac:dyDescent="0.2">
      <c r="B141" s="8"/>
      <c r="D141" s="8"/>
      <c r="E141" s="9"/>
      <c r="F141" s="9"/>
      <c r="P141" s="102"/>
      <c r="Q141" s="102"/>
      <c r="R141" s="102"/>
      <c r="S141" s="102"/>
      <c r="T141" s="106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</row>
    <row r="142" spans="2:50" s="71" customFormat="1" x14ac:dyDescent="0.2">
      <c r="B142" s="8"/>
      <c r="D142" s="8"/>
      <c r="E142" s="9"/>
      <c r="F142" s="9"/>
      <c r="P142" s="102"/>
      <c r="Q142" s="102"/>
      <c r="R142" s="102"/>
      <c r="S142" s="102"/>
      <c r="T142" s="106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</row>
    <row r="143" spans="2:50" s="71" customFormat="1" x14ac:dyDescent="0.2">
      <c r="B143" s="8"/>
      <c r="D143" s="8"/>
      <c r="E143" s="9"/>
      <c r="F143" s="9"/>
      <c r="P143" s="102"/>
      <c r="Q143" s="102"/>
      <c r="R143" s="102"/>
      <c r="S143" s="102"/>
      <c r="T143" s="106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</row>
    <row r="144" spans="2:50" s="71" customFormat="1" x14ac:dyDescent="0.2">
      <c r="B144" s="8"/>
      <c r="D144" s="8"/>
      <c r="E144" s="9"/>
      <c r="F144" s="9"/>
      <c r="P144" s="102"/>
      <c r="Q144" s="102"/>
      <c r="R144" s="102"/>
      <c r="S144" s="102"/>
      <c r="T144" s="106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</row>
    <row r="145" spans="2:50" s="71" customFormat="1" x14ac:dyDescent="0.2">
      <c r="B145" s="8"/>
      <c r="D145" s="8"/>
      <c r="E145" s="9"/>
      <c r="F145" s="9"/>
      <c r="P145" s="102"/>
      <c r="Q145" s="102"/>
      <c r="R145" s="102"/>
      <c r="S145" s="102"/>
      <c r="T145" s="106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</row>
    <row r="146" spans="2:50" s="71" customFormat="1" x14ac:dyDescent="0.2">
      <c r="B146" s="8"/>
      <c r="D146" s="8"/>
      <c r="E146" s="9"/>
      <c r="F146" s="9"/>
      <c r="P146" s="102"/>
      <c r="Q146" s="102"/>
      <c r="R146" s="102"/>
      <c r="S146" s="102"/>
      <c r="T146" s="106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</row>
    <row r="147" spans="2:50" s="71" customFormat="1" x14ac:dyDescent="0.2">
      <c r="B147" s="8"/>
      <c r="D147" s="8"/>
      <c r="E147" s="9"/>
      <c r="F147" s="9"/>
      <c r="P147" s="102"/>
      <c r="Q147" s="102"/>
      <c r="R147" s="102"/>
      <c r="S147" s="102"/>
      <c r="T147" s="106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</row>
    <row r="148" spans="2:50" s="71" customFormat="1" x14ac:dyDescent="0.2">
      <c r="B148" s="8"/>
      <c r="D148" s="8"/>
      <c r="E148" s="9"/>
      <c r="F148" s="9"/>
      <c r="P148" s="102"/>
      <c r="Q148" s="102"/>
      <c r="R148" s="102"/>
      <c r="S148" s="102"/>
      <c r="T148" s="106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02"/>
    </row>
    <row r="149" spans="2:50" s="71" customFormat="1" x14ac:dyDescent="0.2">
      <c r="B149" s="8"/>
      <c r="D149" s="8"/>
      <c r="E149" s="9"/>
      <c r="F149" s="9"/>
      <c r="P149" s="102"/>
      <c r="Q149" s="102"/>
      <c r="R149" s="102"/>
      <c r="S149" s="102"/>
      <c r="T149" s="106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</row>
    <row r="150" spans="2:50" s="71" customFormat="1" x14ac:dyDescent="0.2">
      <c r="B150" s="8"/>
      <c r="D150" s="8"/>
      <c r="E150" s="9"/>
      <c r="F150" s="9"/>
      <c r="P150" s="102"/>
      <c r="Q150" s="102"/>
      <c r="R150" s="102"/>
      <c r="S150" s="102"/>
      <c r="T150" s="106"/>
      <c r="U150" s="102"/>
      <c r="V150" s="102"/>
      <c r="W150" s="102"/>
      <c r="X150" s="102"/>
      <c r="Y150" s="102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</row>
    <row r="151" spans="2:50" s="71" customFormat="1" x14ac:dyDescent="0.2">
      <c r="B151" s="8"/>
      <c r="D151" s="8"/>
      <c r="E151" s="9"/>
      <c r="F151" s="9"/>
      <c r="P151" s="102"/>
      <c r="Q151" s="102"/>
      <c r="R151" s="102"/>
      <c r="S151" s="102"/>
      <c r="T151" s="106"/>
      <c r="U151" s="102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</row>
    <row r="152" spans="2:50" s="71" customFormat="1" x14ac:dyDescent="0.2">
      <c r="B152" s="8"/>
      <c r="D152" s="8"/>
      <c r="E152" s="9"/>
      <c r="F152" s="9"/>
      <c r="P152" s="102"/>
      <c r="Q152" s="102"/>
      <c r="R152" s="102"/>
      <c r="S152" s="102"/>
      <c r="T152" s="106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</row>
    <row r="153" spans="2:50" s="71" customFormat="1" x14ac:dyDescent="0.2">
      <c r="B153" s="8"/>
      <c r="D153" s="8"/>
      <c r="E153" s="9"/>
      <c r="F153" s="9"/>
      <c r="P153" s="102"/>
      <c r="Q153" s="102"/>
      <c r="R153" s="102"/>
      <c r="S153" s="102"/>
      <c r="T153" s="106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02"/>
    </row>
    <row r="154" spans="2:50" s="71" customFormat="1" x14ac:dyDescent="0.2">
      <c r="B154" s="8"/>
      <c r="D154" s="8"/>
      <c r="E154" s="9"/>
      <c r="F154" s="9"/>
      <c r="P154" s="102"/>
      <c r="Q154" s="102"/>
      <c r="R154" s="102"/>
      <c r="S154" s="102"/>
      <c r="T154" s="106"/>
      <c r="U154" s="102"/>
      <c r="V154" s="102"/>
      <c r="W154" s="102"/>
      <c r="X154" s="102"/>
      <c r="Y154" s="102"/>
      <c r="Z154" s="102"/>
      <c r="AA154" s="102"/>
      <c r="AB154" s="102"/>
      <c r="AC154" s="102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</row>
    <row r="155" spans="2:50" s="71" customFormat="1" x14ac:dyDescent="0.2">
      <c r="B155" s="8"/>
      <c r="D155" s="8"/>
      <c r="E155" s="9"/>
      <c r="F155" s="9"/>
      <c r="P155" s="102"/>
      <c r="Q155" s="102"/>
      <c r="R155" s="102"/>
      <c r="S155" s="102"/>
      <c r="T155" s="106"/>
      <c r="U155" s="102"/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</row>
    <row r="156" spans="2:50" s="71" customFormat="1" x14ac:dyDescent="0.2">
      <c r="B156" s="8"/>
      <c r="D156" s="8"/>
      <c r="E156" s="9"/>
      <c r="F156" s="9"/>
      <c r="P156" s="102"/>
      <c r="Q156" s="102"/>
      <c r="R156" s="102"/>
      <c r="S156" s="102"/>
      <c r="T156" s="106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</row>
    <row r="157" spans="2:50" s="71" customFormat="1" x14ac:dyDescent="0.2">
      <c r="B157" s="8"/>
      <c r="D157" s="8"/>
      <c r="E157" s="9"/>
      <c r="F157" s="9"/>
      <c r="P157" s="102"/>
      <c r="Q157" s="102"/>
      <c r="R157" s="102"/>
      <c r="S157" s="102"/>
      <c r="T157" s="106"/>
      <c r="U157" s="102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</row>
    <row r="158" spans="2:50" s="71" customFormat="1" x14ac:dyDescent="0.2">
      <c r="B158" s="8"/>
      <c r="D158" s="8"/>
      <c r="E158" s="9"/>
      <c r="F158" s="9"/>
      <c r="P158" s="102"/>
      <c r="Q158" s="102"/>
      <c r="R158" s="102"/>
      <c r="S158" s="102"/>
      <c r="T158" s="106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</row>
    <row r="159" spans="2:50" s="71" customFormat="1" x14ac:dyDescent="0.2">
      <c r="B159" s="8"/>
      <c r="D159" s="8"/>
      <c r="E159" s="9"/>
      <c r="F159" s="9"/>
      <c r="P159" s="102"/>
      <c r="Q159" s="102"/>
      <c r="R159" s="102"/>
      <c r="S159" s="102"/>
      <c r="T159" s="106"/>
      <c r="U159" s="102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</row>
    <row r="160" spans="2:50" s="71" customFormat="1" x14ac:dyDescent="0.2">
      <c r="B160" s="8"/>
      <c r="D160" s="8"/>
      <c r="E160" s="9"/>
      <c r="F160" s="9"/>
      <c r="P160" s="102"/>
      <c r="Q160" s="102"/>
      <c r="R160" s="102"/>
      <c r="S160" s="102"/>
      <c r="T160" s="106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</row>
    <row r="161" spans="2:50" s="71" customFormat="1" x14ac:dyDescent="0.2">
      <c r="B161" s="8"/>
      <c r="D161" s="8"/>
      <c r="E161" s="9"/>
      <c r="F161" s="9"/>
      <c r="P161" s="102"/>
      <c r="Q161" s="102"/>
      <c r="R161" s="102"/>
      <c r="S161" s="102"/>
      <c r="T161" s="106"/>
      <c r="U161" s="102"/>
      <c r="V161" s="102"/>
      <c r="W161" s="102"/>
      <c r="X161" s="102"/>
      <c r="Y161" s="102"/>
      <c r="Z161" s="102"/>
      <c r="AA161" s="102"/>
      <c r="AB161" s="102"/>
      <c r="AC161" s="102"/>
      <c r="AD161" s="102"/>
      <c r="AE161" s="102"/>
      <c r="AF161" s="102"/>
      <c r="AG161" s="102"/>
      <c r="AH161" s="102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S161" s="102"/>
      <c r="AT161" s="102"/>
      <c r="AU161" s="102"/>
      <c r="AV161" s="102"/>
      <c r="AW161" s="102"/>
      <c r="AX161" s="102"/>
    </row>
    <row r="162" spans="2:50" s="71" customFormat="1" x14ac:dyDescent="0.2">
      <c r="B162" s="8"/>
      <c r="D162" s="8"/>
      <c r="E162" s="9"/>
      <c r="F162" s="9"/>
      <c r="P162" s="102"/>
      <c r="Q162" s="102"/>
      <c r="R162" s="102"/>
      <c r="S162" s="102"/>
      <c r="T162" s="106"/>
      <c r="U162" s="102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</row>
    <row r="163" spans="2:50" s="71" customFormat="1" x14ac:dyDescent="0.2">
      <c r="B163" s="8"/>
      <c r="D163" s="8"/>
      <c r="E163" s="9"/>
      <c r="F163" s="9"/>
      <c r="P163" s="102"/>
      <c r="Q163" s="102"/>
      <c r="R163" s="102"/>
      <c r="S163" s="102"/>
      <c r="T163" s="106"/>
      <c r="U163" s="102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  <c r="AU163" s="102"/>
      <c r="AV163" s="102"/>
      <c r="AW163" s="102"/>
      <c r="AX163" s="102"/>
    </row>
    <row r="164" spans="2:50" s="71" customFormat="1" x14ac:dyDescent="0.2">
      <c r="B164" s="8"/>
      <c r="D164" s="8"/>
      <c r="E164" s="9"/>
      <c r="F164" s="9"/>
      <c r="P164" s="102"/>
      <c r="Q164" s="102"/>
      <c r="R164" s="102"/>
      <c r="S164" s="102"/>
      <c r="T164" s="106"/>
      <c r="U164" s="102"/>
      <c r="V164" s="102"/>
      <c r="W164" s="102"/>
      <c r="X164" s="102"/>
      <c r="Y164" s="102"/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</row>
    <row r="165" spans="2:50" s="71" customFormat="1" x14ac:dyDescent="0.2">
      <c r="B165" s="8"/>
      <c r="D165" s="8"/>
      <c r="E165" s="9"/>
      <c r="F165" s="9"/>
      <c r="P165" s="102"/>
      <c r="Q165" s="102"/>
      <c r="R165" s="102"/>
      <c r="S165" s="102"/>
      <c r="T165" s="106"/>
      <c r="U165" s="102"/>
      <c r="V165" s="102"/>
      <c r="W165" s="102"/>
      <c r="X165" s="102"/>
      <c r="Y165" s="102"/>
      <c r="Z165" s="102"/>
      <c r="AA165" s="102"/>
      <c r="AB165" s="102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  <c r="AU165" s="102"/>
      <c r="AV165" s="102"/>
      <c r="AW165" s="102"/>
      <c r="AX165" s="102"/>
    </row>
    <row r="166" spans="2:50" s="71" customFormat="1" x14ac:dyDescent="0.2">
      <c r="B166" s="8"/>
      <c r="D166" s="8"/>
      <c r="E166" s="9"/>
      <c r="F166" s="9"/>
      <c r="P166" s="102"/>
      <c r="Q166" s="102"/>
      <c r="R166" s="102"/>
      <c r="S166" s="102"/>
      <c r="T166" s="106"/>
      <c r="U166" s="102"/>
      <c r="V166" s="102"/>
      <c r="W166" s="102"/>
      <c r="X166" s="102"/>
      <c r="Y166" s="102"/>
      <c r="Z166" s="102"/>
      <c r="AA166" s="102"/>
      <c r="AB166" s="102"/>
      <c r="AC166" s="102"/>
      <c r="AD166" s="102"/>
      <c r="AE166" s="102"/>
      <c r="AF166" s="102"/>
      <c r="AG166" s="10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  <c r="AU166" s="102"/>
      <c r="AV166" s="102"/>
      <c r="AW166" s="102"/>
      <c r="AX166" s="102"/>
    </row>
    <row r="167" spans="2:50" s="71" customFormat="1" x14ac:dyDescent="0.2">
      <c r="B167" s="8"/>
      <c r="D167" s="8"/>
      <c r="E167" s="9"/>
      <c r="F167" s="9"/>
      <c r="P167" s="102"/>
      <c r="Q167" s="102"/>
      <c r="R167" s="102"/>
      <c r="S167" s="102"/>
      <c r="T167" s="106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  <c r="AX167" s="102"/>
    </row>
    <row r="168" spans="2:50" s="71" customFormat="1" x14ac:dyDescent="0.2">
      <c r="B168" s="8"/>
      <c r="D168" s="8"/>
      <c r="E168" s="9"/>
      <c r="F168" s="9"/>
      <c r="P168" s="102"/>
      <c r="Q168" s="102"/>
      <c r="R168" s="102"/>
      <c r="S168" s="102"/>
      <c r="T168" s="106"/>
      <c r="U168" s="102"/>
      <c r="V168" s="102"/>
      <c r="W168" s="102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02"/>
    </row>
    <row r="169" spans="2:50" s="71" customFormat="1" x14ac:dyDescent="0.2">
      <c r="B169" s="8"/>
      <c r="D169" s="8"/>
      <c r="E169" s="9"/>
      <c r="F169" s="9"/>
      <c r="P169" s="102"/>
      <c r="Q169" s="102"/>
      <c r="R169" s="102"/>
      <c r="S169" s="102"/>
      <c r="T169" s="106"/>
      <c r="U169" s="102"/>
      <c r="V169" s="102"/>
      <c r="W169" s="102"/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N169" s="102"/>
      <c r="AO169" s="102"/>
      <c r="AP169" s="102"/>
      <c r="AQ169" s="102"/>
      <c r="AR169" s="102"/>
      <c r="AS169" s="102"/>
      <c r="AT169" s="102"/>
      <c r="AU169" s="102"/>
      <c r="AV169" s="102"/>
      <c r="AW169" s="102"/>
      <c r="AX169" s="102"/>
    </row>
    <row r="170" spans="2:50" s="71" customFormat="1" x14ac:dyDescent="0.2">
      <c r="B170" s="8"/>
      <c r="D170" s="8"/>
      <c r="E170" s="9"/>
      <c r="F170" s="9"/>
      <c r="P170" s="102"/>
      <c r="Q170" s="102"/>
      <c r="R170" s="102"/>
      <c r="S170" s="102"/>
      <c r="T170" s="106"/>
      <c r="U170" s="102"/>
      <c r="V170" s="102"/>
      <c r="W170" s="102"/>
      <c r="X170" s="102"/>
      <c r="Y170" s="102"/>
      <c r="Z170" s="102"/>
      <c r="AA170" s="102"/>
      <c r="AB170" s="102"/>
      <c r="AC170" s="102"/>
      <c r="AD170" s="102"/>
      <c r="AE170" s="102"/>
      <c r="AF170" s="102"/>
      <c r="AG170" s="102"/>
      <c r="AH170" s="102"/>
      <c r="AI170" s="102"/>
      <c r="AJ170" s="102"/>
      <c r="AK170" s="102"/>
      <c r="AL170" s="102"/>
      <c r="AM170" s="102"/>
      <c r="AN170" s="102"/>
      <c r="AO170" s="102"/>
      <c r="AP170" s="102"/>
      <c r="AQ170" s="102"/>
      <c r="AR170" s="102"/>
      <c r="AS170" s="102"/>
      <c r="AT170" s="102"/>
      <c r="AU170" s="102"/>
      <c r="AV170" s="102"/>
      <c r="AW170" s="102"/>
      <c r="AX170" s="102"/>
    </row>
    <row r="171" spans="2:50" s="71" customFormat="1" x14ac:dyDescent="0.2">
      <c r="B171" s="8"/>
      <c r="D171" s="8"/>
      <c r="E171" s="9"/>
      <c r="F171" s="9"/>
      <c r="P171" s="102"/>
      <c r="Q171" s="102"/>
      <c r="R171" s="102"/>
      <c r="S171" s="102"/>
      <c r="T171" s="106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</row>
    <row r="172" spans="2:50" s="71" customFormat="1" x14ac:dyDescent="0.2">
      <c r="B172" s="8"/>
      <c r="D172" s="8"/>
      <c r="E172" s="9"/>
      <c r="F172" s="9"/>
      <c r="P172" s="102"/>
      <c r="Q172" s="102"/>
      <c r="R172" s="102"/>
      <c r="S172" s="102"/>
      <c r="T172" s="106"/>
      <c r="U172" s="102"/>
      <c r="V172" s="102"/>
      <c r="W172" s="102"/>
      <c r="X172" s="102"/>
      <c r="Y172" s="102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</row>
    <row r="173" spans="2:50" s="71" customFormat="1" x14ac:dyDescent="0.2">
      <c r="B173" s="8"/>
      <c r="D173" s="8"/>
      <c r="E173" s="9"/>
      <c r="F173" s="9"/>
      <c r="P173" s="102"/>
      <c r="Q173" s="102"/>
      <c r="R173" s="102"/>
      <c r="S173" s="102"/>
      <c r="T173" s="106"/>
      <c r="U173" s="102"/>
      <c r="V173" s="102"/>
      <c r="W173" s="102"/>
      <c r="X173" s="102"/>
      <c r="Y173" s="102"/>
      <c r="Z173" s="102"/>
      <c r="AA173" s="102"/>
      <c r="AB173" s="102"/>
      <c r="AC173" s="102"/>
      <c r="AD173" s="102"/>
      <c r="AE173" s="102"/>
      <c r="AF173" s="102"/>
      <c r="AG173" s="102"/>
      <c r="AH173" s="102"/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02"/>
    </row>
    <row r="174" spans="2:50" s="71" customFormat="1" x14ac:dyDescent="0.2">
      <c r="B174" s="8"/>
      <c r="D174" s="8"/>
      <c r="E174" s="9"/>
      <c r="F174" s="9"/>
      <c r="P174" s="102"/>
      <c r="Q174" s="102"/>
      <c r="R174" s="102"/>
      <c r="S174" s="102"/>
      <c r="T174" s="106"/>
      <c r="U174" s="102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</row>
    <row r="175" spans="2:50" s="71" customFormat="1" x14ac:dyDescent="0.2">
      <c r="B175" s="8"/>
      <c r="D175" s="8"/>
      <c r="E175" s="9"/>
      <c r="F175" s="9"/>
      <c r="P175" s="102"/>
      <c r="Q175" s="102"/>
      <c r="R175" s="102"/>
      <c r="S175" s="102"/>
      <c r="T175" s="106"/>
      <c r="U175" s="102"/>
      <c r="V175" s="102"/>
      <c r="W175" s="102"/>
      <c r="X175" s="102"/>
      <c r="Y175" s="102"/>
      <c r="Z175" s="102"/>
      <c r="AA175" s="102"/>
      <c r="AB175" s="102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</row>
    <row r="176" spans="2:50" s="71" customFormat="1" x14ac:dyDescent="0.2">
      <c r="B176" s="8"/>
      <c r="D176" s="8"/>
      <c r="E176" s="9"/>
      <c r="F176" s="9"/>
      <c r="P176" s="102"/>
      <c r="Q176" s="102"/>
      <c r="R176" s="102"/>
      <c r="S176" s="102"/>
      <c r="T176" s="106"/>
      <c r="U176" s="102"/>
      <c r="V176" s="102"/>
      <c r="W176" s="102"/>
      <c r="X176" s="102"/>
      <c r="Y176" s="102"/>
      <c r="Z176" s="102"/>
      <c r="AA176" s="102"/>
      <c r="AB176" s="102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T176" s="102"/>
      <c r="AU176" s="102"/>
      <c r="AV176" s="102"/>
      <c r="AW176" s="102"/>
      <c r="AX176" s="102"/>
    </row>
    <row r="177" spans="2:50" s="71" customFormat="1" x14ac:dyDescent="0.2">
      <c r="B177" s="8"/>
      <c r="D177" s="8"/>
      <c r="E177" s="9"/>
      <c r="F177" s="9"/>
      <c r="P177" s="102"/>
      <c r="Q177" s="102"/>
      <c r="R177" s="102"/>
      <c r="S177" s="102"/>
      <c r="T177" s="106"/>
      <c r="U177" s="102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T177" s="102"/>
      <c r="AU177" s="102"/>
      <c r="AV177" s="102"/>
      <c r="AW177" s="102"/>
      <c r="AX177" s="102"/>
    </row>
    <row r="178" spans="2:50" s="71" customFormat="1" x14ac:dyDescent="0.2">
      <c r="B178" s="8"/>
      <c r="D178" s="8"/>
      <c r="E178" s="9"/>
      <c r="F178" s="9"/>
      <c r="P178" s="102"/>
      <c r="Q178" s="102"/>
      <c r="R178" s="102"/>
      <c r="S178" s="102"/>
      <c r="T178" s="106"/>
      <c r="U178" s="102"/>
      <c r="V178" s="102"/>
      <c r="W178" s="102"/>
      <c r="X178" s="102"/>
      <c r="Y178" s="102"/>
      <c r="Z178" s="102"/>
      <c r="AA178" s="102"/>
      <c r="AB178" s="102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02"/>
    </row>
    <row r="179" spans="2:50" s="71" customFormat="1" x14ac:dyDescent="0.2">
      <c r="B179" s="8"/>
      <c r="D179" s="8"/>
      <c r="E179" s="9"/>
      <c r="F179" s="9"/>
      <c r="P179" s="102"/>
      <c r="Q179" s="102"/>
      <c r="R179" s="102"/>
      <c r="S179" s="102"/>
      <c r="T179" s="106"/>
      <c r="U179" s="102"/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T179" s="102"/>
      <c r="AU179" s="102"/>
      <c r="AV179" s="102"/>
      <c r="AW179" s="102"/>
      <c r="AX179" s="102"/>
    </row>
    <row r="180" spans="2:50" s="71" customFormat="1" x14ac:dyDescent="0.2">
      <c r="B180" s="8"/>
      <c r="D180" s="8"/>
      <c r="E180" s="9"/>
      <c r="F180" s="9"/>
      <c r="P180" s="102"/>
      <c r="Q180" s="102"/>
      <c r="R180" s="102"/>
      <c r="S180" s="102"/>
      <c r="T180" s="106"/>
      <c r="U180" s="102"/>
      <c r="V180" s="102"/>
      <c r="W180" s="102"/>
      <c r="X180" s="102"/>
      <c r="Y180" s="102"/>
      <c r="Z180" s="102"/>
      <c r="AA180" s="102"/>
      <c r="AB180" s="102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T180" s="102"/>
      <c r="AU180" s="102"/>
      <c r="AV180" s="102"/>
      <c r="AW180" s="102"/>
      <c r="AX180" s="102"/>
    </row>
    <row r="181" spans="2:50" s="71" customFormat="1" x14ac:dyDescent="0.2">
      <c r="B181" s="8"/>
      <c r="D181" s="8"/>
      <c r="E181" s="9"/>
      <c r="F181" s="9"/>
      <c r="P181" s="102"/>
      <c r="Q181" s="102"/>
      <c r="R181" s="102"/>
      <c r="S181" s="102"/>
      <c r="T181" s="106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</row>
    <row r="182" spans="2:50" s="71" customFormat="1" x14ac:dyDescent="0.2">
      <c r="B182" s="8"/>
      <c r="D182" s="8"/>
      <c r="E182" s="9"/>
      <c r="F182" s="9"/>
      <c r="P182" s="102"/>
      <c r="Q182" s="102"/>
      <c r="R182" s="102"/>
      <c r="S182" s="102"/>
      <c r="T182" s="106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</row>
    <row r="183" spans="2:50" s="71" customFormat="1" x14ac:dyDescent="0.2">
      <c r="B183" s="8"/>
      <c r="D183" s="8"/>
      <c r="E183" s="9"/>
      <c r="F183" s="9"/>
      <c r="P183" s="102"/>
      <c r="Q183" s="102"/>
      <c r="R183" s="102"/>
      <c r="S183" s="102"/>
      <c r="T183" s="106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</row>
    <row r="184" spans="2:50" s="71" customFormat="1" x14ac:dyDescent="0.2">
      <c r="B184" s="8"/>
      <c r="D184" s="8"/>
      <c r="E184" s="9"/>
      <c r="F184" s="9"/>
      <c r="P184" s="102"/>
      <c r="Q184" s="102"/>
      <c r="R184" s="102"/>
      <c r="S184" s="102"/>
      <c r="T184" s="106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</row>
    <row r="185" spans="2:50" s="71" customFormat="1" x14ac:dyDescent="0.2">
      <c r="B185" s="8"/>
      <c r="D185" s="8"/>
      <c r="E185" s="9"/>
      <c r="F185" s="9"/>
      <c r="P185" s="102"/>
      <c r="Q185" s="102"/>
      <c r="R185" s="102"/>
      <c r="S185" s="102"/>
      <c r="T185" s="106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</row>
    <row r="186" spans="2:50" s="71" customFormat="1" x14ac:dyDescent="0.2">
      <c r="B186" s="8"/>
      <c r="D186" s="8"/>
      <c r="E186" s="9"/>
      <c r="F186" s="9"/>
      <c r="P186" s="102"/>
      <c r="Q186" s="102"/>
      <c r="R186" s="102"/>
      <c r="S186" s="102"/>
      <c r="T186" s="106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</row>
    <row r="187" spans="2:50" s="71" customFormat="1" x14ac:dyDescent="0.2">
      <c r="B187" s="8"/>
      <c r="D187" s="8"/>
      <c r="E187" s="9"/>
      <c r="F187" s="9"/>
      <c r="P187" s="102"/>
      <c r="Q187" s="102"/>
      <c r="R187" s="102"/>
      <c r="S187" s="102"/>
      <c r="T187" s="106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</row>
    <row r="188" spans="2:50" s="71" customFormat="1" x14ac:dyDescent="0.2">
      <c r="B188" s="8"/>
      <c r="D188" s="8"/>
      <c r="E188" s="9"/>
      <c r="F188" s="9"/>
      <c r="P188" s="102"/>
      <c r="Q188" s="102"/>
      <c r="R188" s="102"/>
      <c r="S188" s="102"/>
      <c r="T188" s="106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2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02"/>
    </row>
    <row r="189" spans="2:50" s="71" customFormat="1" x14ac:dyDescent="0.2">
      <c r="B189" s="8"/>
      <c r="D189" s="8"/>
      <c r="E189" s="9"/>
      <c r="F189" s="9"/>
      <c r="P189" s="102"/>
      <c r="Q189" s="102"/>
      <c r="R189" s="102"/>
      <c r="S189" s="102"/>
      <c r="T189" s="106"/>
      <c r="U189" s="102"/>
      <c r="V189" s="102"/>
      <c r="W189" s="102"/>
      <c r="X189" s="102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</row>
    <row r="190" spans="2:50" s="71" customFormat="1" x14ac:dyDescent="0.2">
      <c r="B190" s="8"/>
      <c r="D190" s="8"/>
      <c r="E190" s="9"/>
      <c r="F190" s="9"/>
      <c r="P190" s="102"/>
      <c r="Q190" s="102"/>
      <c r="R190" s="102"/>
      <c r="S190" s="102"/>
      <c r="T190" s="106"/>
      <c r="U190" s="102"/>
      <c r="V190" s="102"/>
      <c r="W190" s="102"/>
      <c r="X190" s="102"/>
      <c r="Y190" s="102"/>
      <c r="Z190" s="102"/>
      <c r="AA190" s="102"/>
      <c r="AB190" s="102"/>
      <c r="AC190" s="102"/>
      <c r="AD190" s="102"/>
      <c r="AE190" s="102"/>
      <c r="AF190" s="102"/>
      <c r="AG190" s="102"/>
      <c r="AH190" s="102"/>
      <c r="AI190" s="102"/>
      <c r="AJ190" s="102"/>
      <c r="AK190" s="102"/>
      <c r="AL190" s="102"/>
      <c r="AM190" s="102"/>
      <c r="AN190" s="102"/>
      <c r="AO190" s="102"/>
      <c r="AP190" s="102"/>
      <c r="AQ190" s="102"/>
      <c r="AR190" s="102"/>
      <c r="AS190" s="102"/>
      <c r="AT190" s="102"/>
      <c r="AU190" s="102"/>
      <c r="AV190" s="102"/>
      <c r="AW190" s="102"/>
      <c r="AX190" s="102"/>
    </row>
    <row r="191" spans="2:50" s="71" customFormat="1" x14ac:dyDescent="0.2">
      <c r="B191" s="8"/>
      <c r="D191" s="8"/>
      <c r="E191" s="9"/>
      <c r="F191" s="9"/>
      <c r="P191" s="102"/>
      <c r="Q191" s="102"/>
      <c r="R191" s="102"/>
      <c r="S191" s="102"/>
      <c r="T191" s="106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2"/>
      <c r="AX191" s="102"/>
    </row>
    <row r="192" spans="2:50" s="71" customFormat="1" x14ac:dyDescent="0.2">
      <c r="B192" s="8"/>
      <c r="D192" s="8"/>
      <c r="E192" s="9"/>
      <c r="F192" s="9"/>
      <c r="P192" s="102"/>
      <c r="Q192" s="102"/>
      <c r="R192" s="102"/>
      <c r="S192" s="102"/>
      <c r="T192" s="106"/>
      <c r="U192" s="102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</row>
    <row r="193" spans="2:50" s="71" customFormat="1" x14ac:dyDescent="0.2">
      <c r="B193" s="8"/>
      <c r="D193" s="8"/>
      <c r="E193" s="9"/>
      <c r="F193" s="9"/>
      <c r="P193" s="102"/>
      <c r="Q193" s="102"/>
      <c r="R193" s="102"/>
      <c r="S193" s="102"/>
      <c r="T193" s="106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</row>
    <row r="194" spans="2:50" s="71" customFormat="1" x14ac:dyDescent="0.2">
      <c r="B194" s="8"/>
      <c r="D194" s="8"/>
      <c r="E194" s="9"/>
      <c r="F194" s="9"/>
      <c r="P194" s="102"/>
      <c r="Q194" s="102"/>
      <c r="R194" s="102"/>
      <c r="S194" s="102"/>
      <c r="T194" s="106"/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</row>
    <row r="195" spans="2:50" s="71" customFormat="1" x14ac:dyDescent="0.2">
      <c r="B195" s="8"/>
      <c r="D195" s="8"/>
      <c r="E195" s="9"/>
      <c r="F195" s="9"/>
      <c r="P195" s="102"/>
      <c r="Q195" s="102"/>
      <c r="R195" s="102"/>
      <c r="S195" s="102"/>
      <c r="T195" s="106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</row>
    <row r="196" spans="2:50" s="71" customFormat="1" x14ac:dyDescent="0.2">
      <c r="B196" s="8"/>
      <c r="D196" s="8"/>
      <c r="E196" s="9"/>
      <c r="F196" s="9"/>
      <c r="P196" s="102"/>
      <c r="Q196" s="102"/>
      <c r="R196" s="102"/>
      <c r="S196" s="102"/>
      <c r="T196" s="106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</row>
    <row r="197" spans="2:50" s="71" customFormat="1" x14ac:dyDescent="0.2">
      <c r="B197" s="8"/>
      <c r="D197" s="8"/>
      <c r="E197" s="9"/>
      <c r="F197" s="9"/>
      <c r="P197" s="102"/>
      <c r="Q197" s="102"/>
      <c r="R197" s="102"/>
      <c r="S197" s="102"/>
      <c r="T197" s="106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</row>
    <row r="198" spans="2:50" s="71" customFormat="1" x14ac:dyDescent="0.2">
      <c r="B198" s="8"/>
      <c r="D198" s="8"/>
      <c r="E198" s="9"/>
      <c r="F198" s="9"/>
      <c r="P198" s="102"/>
      <c r="Q198" s="102"/>
      <c r="R198" s="102"/>
      <c r="S198" s="102"/>
      <c r="T198" s="106"/>
      <c r="U198" s="102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</row>
    <row r="199" spans="2:50" s="71" customFormat="1" x14ac:dyDescent="0.2">
      <c r="B199" s="8"/>
      <c r="D199" s="8"/>
      <c r="E199" s="9"/>
      <c r="F199" s="9"/>
      <c r="P199" s="102"/>
      <c r="Q199" s="102"/>
      <c r="R199" s="102"/>
      <c r="S199" s="102"/>
      <c r="T199" s="106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</row>
    <row r="200" spans="2:50" s="71" customFormat="1" x14ac:dyDescent="0.2">
      <c r="B200" s="8"/>
      <c r="D200" s="8"/>
      <c r="E200" s="9"/>
      <c r="F200" s="9"/>
      <c r="P200" s="102"/>
      <c r="Q200" s="102"/>
      <c r="R200" s="102"/>
      <c r="S200" s="102"/>
      <c r="T200" s="106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</row>
    <row r="201" spans="2:50" s="71" customFormat="1" x14ac:dyDescent="0.2">
      <c r="B201" s="8"/>
      <c r="D201" s="8"/>
      <c r="E201" s="9"/>
      <c r="F201" s="9"/>
      <c r="P201" s="102"/>
      <c r="Q201" s="102"/>
      <c r="R201" s="102"/>
      <c r="S201" s="102"/>
      <c r="T201" s="106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</row>
    <row r="202" spans="2:50" s="71" customFormat="1" x14ac:dyDescent="0.2">
      <c r="B202" s="8"/>
      <c r="D202" s="8"/>
      <c r="E202" s="9"/>
      <c r="F202" s="9"/>
      <c r="P202" s="102"/>
      <c r="Q202" s="102"/>
      <c r="R202" s="102"/>
      <c r="S202" s="102"/>
      <c r="T202" s="106"/>
      <c r="U202" s="102"/>
      <c r="V202" s="102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</row>
    <row r="203" spans="2:50" s="71" customFormat="1" x14ac:dyDescent="0.2">
      <c r="B203" s="8"/>
      <c r="D203" s="8"/>
      <c r="E203" s="9"/>
      <c r="F203" s="9"/>
      <c r="P203" s="102"/>
      <c r="Q203" s="102"/>
      <c r="R203" s="102"/>
      <c r="S203" s="102"/>
      <c r="T203" s="106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</row>
    <row r="204" spans="2:50" s="71" customFormat="1" x14ac:dyDescent="0.2">
      <c r="B204" s="8"/>
      <c r="D204" s="8"/>
      <c r="E204" s="9"/>
      <c r="F204" s="9"/>
      <c r="P204" s="102"/>
      <c r="Q204" s="102"/>
      <c r="R204" s="102"/>
      <c r="S204" s="102"/>
      <c r="T204" s="106"/>
      <c r="U204" s="102"/>
      <c r="V204" s="102"/>
      <c r="W204" s="102"/>
      <c r="X204" s="102"/>
      <c r="Y204" s="102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02"/>
    </row>
    <row r="205" spans="2:50" s="71" customFormat="1" x14ac:dyDescent="0.2">
      <c r="B205" s="8"/>
      <c r="D205" s="8"/>
      <c r="E205" s="9"/>
      <c r="F205" s="9"/>
      <c r="P205" s="102"/>
      <c r="Q205" s="102"/>
      <c r="R205" s="102"/>
      <c r="S205" s="102"/>
      <c r="T205" s="106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</row>
    <row r="206" spans="2:50" s="71" customFormat="1" x14ac:dyDescent="0.2">
      <c r="B206" s="8"/>
      <c r="D206" s="8"/>
      <c r="E206" s="9"/>
      <c r="F206" s="9"/>
      <c r="P206" s="102"/>
      <c r="Q206" s="102"/>
      <c r="R206" s="102"/>
      <c r="S206" s="102"/>
      <c r="T206" s="106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</row>
    <row r="207" spans="2:50" s="71" customFormat="1" x14ac:dyDescent="0.2">
      <c r="B207" s="8"/>
      <c r="D207" s="8"/>
      <c r="E207" s="9"/>
      <c r="F207" s="9"/>
      <c r="P207" s="102"/>
      <c r="Q207" s="102"/>
      <c r="R207" s="102"/>
      <c r="S207" s="102"/>
      <c r="T207" s="106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</row>
    <row r="208" spans="2:50" s="71" customFormat="1" x14ac:dyDescent="0.2">
      <c r="B208" s="8"/>
      <c r="D208" s="8"/>
      <c r="E208" s="9"/>
      <c r="F208" s="9"/>
      <c r="P208" s="102"/>
      <c r="Q208" s="102"/>
      <c r="R208" s="102"/>
      <c r="S208" s="102"/>
      <c r="T208" s="106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</row>
    <row r="209" spans="2:50" s="71" customFormat="1" x14ac:dyDescent="0.2">
      <c r="B209" s="8"/>
      <c r="D209" s="8"/>
      <c r="E209" s="9"/>
      <c r="F209" s="9"/>
      <c r="P209" s="102"/>
      <c r="Q209" s="102"/>
      <c r="R209" s="102"/>
      <c r="S209" s="102"/>
      <c r="T209" s="106"/>
      <c r="U209" s="102"/>
      <c r="V209" s="102"/>
      <c r="W209" s="102"/>
      <c r="X209" s="102"/>
      <c r="Y209" s="102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02"/>
    </row>
    <row r="210" spans="2:50" s="71" customFormat="1" x14ac:dyDescent="0.2">
      <c r="B210" s="8"/>
      <c r="D210" s="8"/>
      <c r="E210" s="9"/>
      <c r="F210" s="9"/>
      <c r="P210" s="102"/>
      <c r="Q210" s="102"/>
      <c r="R210" s="102"/>
      <c r="S210" s="102"/>
      <c r="T210" s="106"/>
      <c r="U210" s="102"/>
      <c r="V210" s="102"/>
      <c r="W210" s="102"/>
      <c r="X210" s="102"/>
      <c r="Y210" s="102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02"/>
      <c r="AM210" s="102"/>
      <c r="AN210" s="102"/>
      <c r="AO210" s="102"/>
      <c r="AP210" s="102"/>
      <c r="AQ210" s="102"/>
      <c r="AR210" s="102"/>
      <c r="AS210" s="102"/>
      <c r="AT210" s="102"/>
      <c r="AU210" s="102"/>
      <c r="AV210" s="102"/>
      <c r="AW210" s="102"/>
      <c r="AX210" s="102"/>
    </row>
    <row r="211" spans="2:50" s="71" customFormat="1" x14ac:dyDescent="0.2">
      <c r="B211" s="8"/>
      <c r="D211" s="8"/>
      <c r="E211" s="9"/>
      <c r="F211" s="9"/>
      <c r="P211" s="102"/>
      <c r="Q211" s="102"/>
      <c r="R211" s="102"/>
      <c r="S211" s="102"/>
      <c r="T211" s="106"/>
      <c r="U211" s="102"/>
      <c r="V211" s="102"/>
      <c r="W211" s="102"/>
      <c r="X211" s="102"/>
      <c r="Y211" s="102"/>
      <c r="Z211" s="102"/>
      <c r="AA211" s="102"/>
      <c r="AB211" s="102"/>
      <c r="AC211" s="102"/>
      <c r="AD211" s="102"/>
      <c r="AE211" s="102"/>
      <c r="AF211" s="102"/>
      <c r="AG211" s="102"/>
      <c r="AH211" s="102"/>
      <c r="AI211" s="102"/>
      <c r="AJ211" s="102"/>
      <c r="AK211" s="102"/>
      <c r="AL211" s="102"/>
      <c r="AM211" s="102"/>
      <c r="AN211" s="102"/>
      <c r="AO211" s="102"/>
      <c r="AP211" s="102"/>
      <c r="AQ211" s="102"/>
      <c r="AR211" s="102"/>
      <c r="AS211" s="102"/>
      <c r="AT211" s="102"/>
      <c r="AU211" s="102"/>
      <c r="AV211" s="102"/>
      <c r="AW211" s="102"/>
      <c r="AX211" s="102"/>
    </row>
    <row r="212" spans="2:50" s="71" customFormat="1" x14ac:dyDescent="0.2">
      <c r="B212" s="8"/>
      <c r="D212" s="8"/>
      <c r="E212" s="9"/>
      <c r="F212" s="9"/>
      <c r="P212" s="102"/>
      <c r="Q212" s="102"/>
      <c r="R212" s="102"/>
      <c r="S212" s="102"/>
      <c r="T212" s="106"/>
      <c r="U212" s="102"/>
      <c r="V212" s="102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2"/>
      <c r="AT212" s="102"/>
      <c r="AU212" s="102"/>
      <c r="AV212" s="102"/>
      <c r="AW212" s="102"/>
      <c r="AX212" s="102"/>
    </row>
    <row r="213" spans="2:50" s="71" customFormat="1" x14ac:dyDescent="0.2">
      <c r="B213" s="8"/>
      <c r="D213" s="8"/>
      <c r="E213" s="9"/>
      <c r="F213" s="9"/>
      <c r="P213" s="102"/>
      <c r="Q213" s="102"/>
      <c r="R213" s="102"/>
      <c r="S213" s="102"/>
      <c r="T213" s="106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</row>
    <row r="214" spans="2:50" s="71" customFormat="1" x14ac:dyDescent="0.2">
      <c r="B214" s="8"/>
      <c r="D214" s="8"/>
      <c r="E214" s="9"/>
      <c r="F214" s="9"/>
      <c r="P214" s="102"/>
      <c r="Q214" s="102"/>
      <c r="R214" s="102"/>
      <c r="S214" s="102"/>
      <c r="T214" s="106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02"/>
    </row>
    <row r="215" spans="2:50" s="71" customFormat="1" x14ac:dyDescent="0.2">
      <c r="B215" s="8"/>
      <c r="D215" s="8"/>
      <c r="E215" s="9"/>
      <c r="F215" s="9"/>
      <c r="P215" s="102"/>
      <c r="Q215" s="102"/>
      <c r="R215" s="102"/>
      <c r="S215" s="102"/>
      <c r="T215" s="106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</row>
    <row r="216" spans="2:50" s="71" customFormat="1" x14ac:dyDescent="0.2">
      <c r="B216" s="8"/>
      <c r="D216" s="8"/>
      <c r="E216" s="9"/>
      <c r="F216" s="9"/>
      <c r="P216" s="102"/>
      <c r="Q216" s="102"/>
      <c r="R216" s="102"/>
      <c r="S216" s="102"/>
      <c r="T216" s="106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2"/>
      <c r="AO216" s="102"/>
      <c r="AP216" s="102"/>
      <c r="AQ216" s="102"/>
      <c r="AR216" s="102"/>
      <c r="AS216" s="102"/>
      <c r="AT216" s="102"/>
      <c r="AU216" s="102"/>
      <c r="AV216" s="102"/>
      <c r="AW216" s="102"/>
      <c r="AX216" s="102"/>
    </row>
    <row r="217" spans="2:50" s="71" customFormat="1" x14ac:dyDescent="0.2">
      <c r="B217" s="8"/>
      <c r="D217" s="8"/>
      <c r="E217" s="9"/>
      <c r="F217" s="9"/>
      <c r="P217" s="102"/>
      <c r="Q217" s="102"/>
      <c r="R217" s="102"/>
      <c r="S217" s="102"/>
      <c r="T217" s="106"/>
      <c r="U217" s="102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2"/>
      <c r="AO217" s="102"/>
      <c r="AP217" s="102"/>
      <c r="AQ217" s="102"/>
      <c r="AR217" s="102"/>
      <c r="AS217" s="102"/>
      <c r="AT217" s="102"/>
      <c r="AU217" s="102"/>
      <c r="AV217" s="102"/>
      <c r="AW217" s="102"/>
      <c r="AX217" s="102"/>
    </row>
    <row r="218" spans="2:50" s="71" customFormat="1" x14ac:dyDescent="0.2">
      <c r="B218" s="8"/>
      <c r="D218" s="8"/>
      <c r="E218" s="9"/>
      <c r="F218" s="9"/>
      <c r="P218" s="102"/>
      <c r="Q218" s="102"/>
      <c r="R218" s="102"/>
      <c r="S218" s="102"/>
      <c r="T218" s="106"/>
      <c r="U218" s="102"/>
      <c r="V218" s="102"/>
      <c r="W218" s="102"/>
      <c r="X218" s="102"/>
      <c r="Y218" s="102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2"/>
      <c r="AM218" s="102"/>
      <c r="AN218" s="102"/>
      <c r="AO218" s="102"/>
      <c r="AP218" s="102"/>
      <c r="AQ218" s="102"/>
      <c r="AR218" s="102"/>
      <c r="AS218" s="102"/>
      <c r="AT218" s="102"/>
      <c r="AU218" s="102"/>
      <c r="AV218" s="102"/>
      <c r="AW218" s="102"/>
      <c r="AX218" s="102"/>
    </row>
    <row r="219" spans="2:50" s="71" customFormat="1" x14ac:dyDescent="0.2">
      <c r="B219" s="8"/>
      <c r="D219" s="8"/>
      <c r="E219" s="9"/>
      <c r="F219" s="9"/>
      <c r="P219" s="102"/>
      <c r="Q219" s="102"/>
      <c r="R219" s="102"/>
      <c r="S219" s="102"/>
      <c r="T219" s="106"/>
      <c r="U219" s="102"/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102"/>
      <c r="AJ219" s="102"/>
      <c r="AK219" s="102"/>
      <c r="AL219" s="102"/>
      <c r="AM219" s="102"/>
      <c r="AN219" s="102"/>
      <c r="AO219" s="102"/>
      <c r="AP219" s="102"/>
      <c r="AQ219" s="102"/>
      <c r="AR219" s="102"/>
      <c r="AS219" s="102"/>
      <c r="AT219" s="102"/>
      <c r="AU219" s="102"/>
      <c r="AV219" s="102"/>
      <c r="AW219" s="102"/>
      <c r="AX219" s="102"/>
    </row>
    <row r="220" spans="2:50" s="71" customFormat="1" x14ac:dyDescent="0.2">
      <c r="B220" s="8"/>
      <c r="D220" s="8"/>
      <c r="E220" s="9"/>
      <c r="F220" s="9"/>
      <c r="P220" s="102"/>
      <c r="Q220" s="102"/>
      <c r="R220" s="102"/>
      <c r="S220" s="102"/>
      <c r="T220" s="106"/>
      <c r="U220" s="102"/>
      <c r="V220" s="102"/>
      <c r="W220" s="102"/>
      <c r="X220" s="102"/>
      <c r="Y220" s="102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2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</row>
    <row r="221" spans="2:50" s="71" customFormat="1" x14ac:dyDescent="0.2">
      <c r="B221" s="8"/>
      <c r="D221" s="8"/>
      <c r="E221" s="9"/>
      <c r="F221" s="9"/>
      <c r="P221" s="102"/>
      <c r="Q221" s="102"/>
      <c r="R221" s="102"/>
      <c r="S221" s="102"/>
      <c r="T221" s="106"/>
      <c r="U221" s="102"/>
      <c r="V221" s="102"/>
      <c r="W221" s="102"/>
      <c r="X221" s="102"/>
      <c r="Y221" s="102"/>
      <c r="Z221" s="102"/>
      <c r="AA221" s="102"/>
      <c r="AB221" s="102"/>
      <c r="AC221" s="102"/>
      <c r="AD221" s="102"/>
      <c r="AE221" s="102"/>
      <c r="AF221" s="102"/>
      <c r="AG221" s="102"/>
      <c r="AH221" s="102"/>
      <c r="AI221" s="102"/>
      <c r="AJ221" s="102"/>
      <c r="AK221" s="102"/>
      <c r="AL221" s="102"/>
      <c r="AM221" s="102"/>
      <c r="AN221" s="102"/>
      <c r="AO221" s="102"/>
      <c r="AP221" s="102"/>
      <c r="AQ221" s="102"/>
      <c r="AR221" s="102"/>
      <c r="AS221" s="102"/>
      <c r="AT221" s="102"/>
      <c r="AU221" s="102"/>
      <c r="AV221" s="102"/>
      <c r="AW221" s="102"/>
      <c r="AX221" s="102"/>
    </row>
    <row r="222" spans="2:50" s="71" customFormat="1" x14ac:dyDescent="0.2">
      <c r="B222" s="8"/>
      <c r="D222" s="8"/>
      <c r="E222" s="9"/>
      <c r="F222" s="9"/>
      <c r="P222" s="102"/>
      <c r="Q222" s="102"/>
      <c r="R222" s="102"/>
      <c r="S222" s="102"/>
      <c r="T222" s="106"/>
      <c r="U222" s="102"/>
      <c r="V222" s="102"/>
      <c r="W222" s="102"/>
      <c r="X222" s="102"/>
      <c r="Y222" s="102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  <c r="AS222" s="102"/>
      <c r="AT222" s="102"/>
      <c r="AU222" s="102"/>
      <c r="AV222" s="102"/>
      <c r="AW222" s="102"/>
      <c r="AX222" s="102"/>
    </row>
    <row r="223" spans="2:50" s="71" customFormat="1" x14ac:dyDescent="0.2">
      <c r="B223" s="8"/>
      <c r="D223" s="8"/>
      <c r="E223" s="9"/>
      <c r="F223" s="9"/>
      <c r="P223" s="102"/>
      <c r="Q223" s="102"/>
      <c r="R223" s="102"/>
      <c r="S223" s="102"/>
      <c r="T223" s="106"/>
      <c r="U223" s="102"/>
      <c r="V223" s="102"/>
      <c r="W223" s="102"/>
      <c r="X223" s="102"/>
      <c r="Y223" s="102"/>
      <c r="Z223" s="102"/>
      <c r="AA223" s="102"/>
      <c r="AB223" s="102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102"/>
      <c r="AS223" s="102"/>
      <c r="AT223" s="102"/>
      <c r="AU223" s="102"/>
      <c r="AV223" s="102"/>
      <c r="AW223" s="102"/>
      <c r="AX223" s="102"/>
    </row>
    <row r="224" spans="2:50" s="71" customFormat="1" x14ac:dyDescent="0.2">
      <c r="B224" s="8"/>
      <c r="D224" s="8"/>
      <c r="E224" s="9"/>
      <c r="F224" s="9"/>
      <c r="P224" s="102"/>
      <c r="Q224" s="102"/>
      <c r="R224" s="102"/>
      <c r="S224" s="102"/>
      <c r="T224" s="106"/>
      <c r="U224" s="102"/>
      <c r="V224" s="102"/>
      <c r="W224" s="102"/>
      <c r="X224" s="102"/>
      <c r="Y224" s="102"/>
      <c r="Z224" s="102"/>
      <c r="AA224" s="102"/>
      <c r="AB224" s="102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02"/>
    </row>
    <row r="225" spans="2:50" s="71" customFormat="1" x14ac:dyDescent="0.2">
      <c r="B225" s="8"/>
      <c r="D225" s="8"/>
      <c r="E225" s="9"/>
      <c r="F225" s="9"/>
      <c r="P225" s="102"/>
      <c r="Q225" s="102"/>
      <c r="R225" s="102"/>
      <c r="S225" s="102"/>
      <c r="T225" s="106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102"/>
      <c r="AS225" s="102"/>
      <c r="AT225" s="102"/>
      <c r="AU225" s="102"/>
      <c r="AV225" s="102"/>
      <c r="AW225" s="102"/>
      <c r="AX225" s="102"/>
    </row>
    <row r="226" spans="2:50" s="71" customFormat="1" x14ac:dyDescent="0.2">
      <c r="B226" s="8"/>
      <c r="D226" s="8"/>
      <c r="E226" s="9"/>
      <c r="F226" s="9"/>
      <c r="P226" s="102"/>
      <c r="Q226" s="102"/>
      <c r="R226" s="102"/>
      <c r="S226" s="102"/>
      <c r="T226" s="106"/>
      <c r="U226" s="102"/>
      <c r="V226" s="102"/>
      <c r="W226" s="102"/>
      <c r="X226" s="102"/>
      <c r="Y226" s="102"/>
      <c r="Z226" s="102"/>
      <c r="AA226" s="102"/>
      <c r="AB226" s="102"/>
      <c r="AC226" s="102"/>
      <c r="AD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2"/>
      <c r="AO226" s="102"/>
      <c r="AP226" s="102"/>
      <c r="AQ226" s="102"/>
      <c r="AR226" s="102"/>
      <c r="AS226" s="102"/>
      <c r="AT226" s="102"/>
      <c r="AU226" s="102"/>
      <c r="AV226" s="102"/>
      <c r="AW226" s="102"/>
      <c r="AX226" s="102"/>
    </row>
    <row r="227" spans="2:50" s="71" customFormat="1" x14ac:dyDescent="0.2">
      <c r="B227" s="8"/>
      <c r="D227" s="8"/>
      <c r="E227" s="9"/>
      <c r="F227" s="9"/>
      <c r="P227" s="102"/>
      <c r="Q227" s="102"/>
      <c r="R227" s="102"/>
      <c r="S227" s="102"/>
      <c r="T227" s="106"/>
      <c r="U227" s="102"/>
      <c r="V227" s="102"/>
      <c r="W227" s="102"/>
      <c r="X227" s="102"/>
      <c r="Y227" s="102"/>
      <c r="Z227" s="102"/>
      <c r="AA227" s="102"/>
      <c r="AB227" s="102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2"/>
      <c r="AO227" s="102"/>
      <c r="AP227" s="102"/>
      <c r="AQ227" s="102"/>
      <c r="AR227" s="102"/>
      <c r="AS227" s="102"/>
      <c r="AT227" s="102"/>
      <c r="AU227" s="102"/>
      <c r="AV227" s="102"/>
      <c r="AW227" s="102"/>
      <c r="AX227" s="102"/>
    </row>
    <row r="228" spans="2:50" s="71" customFormat="1" x14ac:dyDescent="0.2">
      <c r="B228" s="8"/>
      <c r="D228" s="8"/>
      <c r="E228" s="9"/>
      <c r="F228" s="9"/>
      <c r="P228" s="102"/>
      <c r="Q228" s="102"/>
      <c r="R228" s="102"/>
      <c r="S228" s="102"/>
      <c r="T228" s="106"/>
      <c r="U228" s="102"/>
      <c r="V228" s="102"/>
      <c r="W228" s="102"/>
      <c r="X228" s="102"/>
      <c r="Y228" s="102"/>
      <c r="Z228" s="102"/>
      <c r="AA228" s="102"/>
      <c r="AB228" s="102"/>
      <c r="AC228" s="102"/>
      <c r="AD228" s="102"/>
      <c r="AE228" s="102"/>
      <c r="AF228" s="102"/>
      <c r="AG228" s="102"/>
      <c r="AH228" s="102"/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102"/>
      <c r="AS228" s="102"/>
      <c r="AT228" s="102"/>
      <c r="AU228" s="102"/>
      <c r="AV228" s="102"/>
      <c r="AW228" s="102"/>
      <c r="AX228" s="102"/>
    </row>
    <row r="229" spans="2:50" s="71" customFormat="1" x14ac:dyDescent="0.2">
      <c r="B229" s="8"/>
      <c r="D229" s="8"/>
      <c r="E229" s="9"/>
      <c r="F229" s="9"/>
      <c r="P229" s="102"/>
      <c r="Q229" s="102"/>
      <c r="R229" s="102"/>
      <c r="S229" s="102"/>
      <c r="T229" s="106"/>
      <c r="U229" s="102"/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2"/>
      <c r="AW229" s="102"/>
      <c r="AX229" s="102"/>
    </row>
    <row r="230" spans="2:50" s="71" customFormat="1" x14ac:dyDescent="0.2">
      <c r="B230" s="8"/>
      <c r="D230" s="8"/>
      <c r="E230" s="9"/>
      <c r="F230" s="9"/>
      <c r="P230" s="102"/>
      <c r="Q230" s="102"/>
      <c r="R230" s="102"/>
      <c r="S230" s="102"/>
      <c r="T230" s="106"/>
      <c r="U230" s="102"/>
      <c r="V230" s="102"/>
      <c r="W230" s="102"/>
      <c r="X230" s="102"/>
      <c r="Y230" s="102"/>
      <c r="Z230" s="102"/>
      <c r="AA230" s="102"/>
      <c r="AB230" s="102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102"/>
      <c r="AS230" s="102"/>
      <c r="AT230" s="102"/>
      <c r="AU230" s="102"/>
      <c r="AV230" s="102"/>
      <c r="AW230" s="102"/>
      <c r="AX230" s="102"/>
    </row>
    <row r="231" spans="2:50" s="71" customFormat="1" x14ac:dyDescent="0.2">
      <c r="B231" s="8"/>
      <c r="D231" s="8"/>
      <c r="E231" s="9"/>
      <c r="F231" s="9"/>
      <c r="P231" s="102"/>
      <c r="Q231" s="102"/>
      <c r="R231" s="102"/>
      <c r="S231" s="102"/>
      <c r="T231" s="106"/>
      <c r="U231" s="102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102"/>
      <c r="AU231" s="102"/>
      <c r="AV231" s="102"/>
      <c r="AW231" s="102"/>
      <c r="AX231" s="102"/>
    </row>
    <row r="232" spans="2:50" s="71" customFormat="1" x14ac:dyDescent="0.2">
      <c r="B232" s="8"/>
      <c r="D232" s="8"/>
      <c r="E232" s="9"/>
      <c r="F232" s="9"/>
      <c r="P232" s="102"/>
      <c r="Q232" s="102"/>
      <c r="R232" s="102"/>
      <c r="S232" s="102"/>
      <c r="T232" s="106"/>
      <c r="U232" s="102"/>
      <c r="V232" s="102"/>
      <c r="W232" s="102"/>
      <c r="X232" s="102"/>
      <c r="Y232" s="102"/>
      <c r="Z232" s="102"/>
      <c r="AA232" s="102"/>
      <c r="AB232" s="102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02"/>
      <c r="AN232" s="102"/>
      <c r="AO232" s="102"/>
      <c r="AP232" s="102"/>
      <c r="AQ232" s="102"/>
      <c r="AR232" s="102"/>
      <c r="AS232" s="102"/>
      <c r="AT232" s="102"/>
      <c r="AU232" s="102"/>
      <c r="AV232" s="102"/>
      <c r="AW232" s="102"/>
      <c r="AX232" s="102"/>
    </row>
    <row r="233" spans="2:50" s="71" customFormat="1" x14ac:dyDescent="0.2">
      <c r="B233" s="8"/>
      <c r="D233" s="8"/>
      <c r="E233" s="9"/>
      <c r="F233" s="9"/>
      <c r="P233" s="102"/>
      <c r="Q233" s="102"/>
      <c r="R233" s="102"/>
      <c r="S233" s="102"/>
      <c r="T233" s="106"/>
      <c r="U233" s="102"/>
      <c r="V233" s="102"/>
      <c r="W233" s="102"/>
      <c r="X233" s="102"/>
      <c r="Y233" s="102"/>
      <c r="Z233" s="102"/>
      <c r="AA233" s="102"/>
      <c r="AB233" s="102"/>
      <c r="AC233" s="102"/>
      <c r="AD233" s="102"/>
      <c r="AE233" s="102"/>
      <c r="AF233" s="102"/>
      <c r="AG233" s="102"/>
      <c r="AH233" s="102"/>
      <c r="AI233" s="102"/>
      <c r="AJ233" s="102"/>
      <c r="AK233" s="102"/>
      <c r="AL233" s="102"/>
      <c r="AM233" s="102"/>
      <c r="AN233" s="102"/>
      <c r="AO233" s="102"/>
      <c r="AP233" s="102"/>
      <c r="AQ233" s="102"/>
      <c r="AR233" s="102"/>
      <c r="AS233" s="102"/>
      <c r="AT233" s="102"/>
      <c r="AU233" s="102"/>
      <c r="AV233" s="102"/>
      <c r="AW233" s="102"/>
      <c r="AX233" s="102"/>
    </row>
    <row r="234" spans="2:50" s="71" customFormat="1" x14ac:dyDescent="0.2">
      <c r="B234" s="8"/>
      <c r="D234" s="8"/>
      <c r="E234" s="9"/>
      <c r="F234" s="9"/>
      <c r="P234" s="102"/>
      <c r="Q234" s="102"/>
      <c r="R234" s="102"/>
      <c r="S234" s="102"/>
      <c r="T234" s="106"/>
      <c r="U234" s="102"/>
      <c r="V234" s="102"/>
      <c r="W234" s="102"/>
      <c r="X234" s="102"/>
      <c r="Y234" s="102"/>
      <c r="Z234" s="102"/>
      <c r="AA234" s="102"/>
      <c r="AB234" s="102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02"/>
    </row>
    <row r="235" spans="2:50" s="71" customFormat="1" x14ac:dyDescent="0.2">
      <c r="B235" s="8"/>
      <c r="D235" s="8"/>
      <c r="E235" s="9"/>
      <c r="F235" s="9"/>
      <c r="P235" s="102"/>
      <c r="Q235" s="102"/>
      <c r="R235" s="102"/>
      <c r="S235" s="102"/>
      <c r="T235" s="106"/>
      <c r="U235" s="102"/>
      <c r="V235" s="102"/>
      <c r="W235" s="102"/>
      <c r="X235" s="102"/>
      <c r="Y235" s="102"/>
      <c r="Z235" s="102"/>
      <c r="AA235" s="102"/>
      <c r="AB235" s="102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02"/>
    </row>
  </sheetData>
  <sheetProtection password="DC38" sheet="1" objects="1" scenarios="1"/>
  <mergeCells count="43">
    <mergeCell ref="A2:A47"/>
    <mergeCell ref="D6:G6"/>
    <mergeCell ref="B38:C38"/>
    <mergeCell ref="B36:C36"/>
    <mergeCell ref="E12:I12"/>
    <mergeCell ref="G24:I24"/>
    <mergeCell ref="B10:N10"/>
    <mergeCell ref="M32:N32"/>
    <mergeCell ref="B31:K31"/>
    <mergeCell ref="B41:C41"/>
    <mergeCell ref="D41:N41"/>
    <mergeCell ref="I5:N5"/>
    <mergeCell ref="D4:G4"/>
    <mergeCell ref="D5:G5"/>
    <mergeCell ref="I6:N6"/>
    <mergeCell ref="D40:N40"/>
    <mergeCell ref="B35:N35"/>
    <mergeCell ref="D37:N37"/>
    <mergeCell ref="K33:L33"/>
    <mergeCell ref="M33:N33"/>
    <mergeCell ref="I4:N4"/>
    <mergeCell ref="D38:N38"/>
    <mergeCell ref="B39:C39"/>
    <mergeCell ref="D39:N39"/>
    <mergeCell ref="B32:I32"/>
    <mergeCell ref="K32:L32"/>
    <mergeCell ref="I7:N7"/>
    <mergeCell ref="B53:N53"/>
    <mergeCell ref="B42:N42"/>
    <mergeCell ref="B43:N43"/>
    <mergeCell ref="B44:N44"/>
    <mergeCell ref="B45:G45"/>
    <mergeCell ref="B52:N52"/>
    <mergeCell ref="B51:N51"/>
    <mergeCell ref="C50:N50"/>
    <mergeCell ref="B46:G46"/>
    <mergeCell ref="B47:O47"/>
    <mergeCell ref="O1:O46"/>
    <mergeCell ref="D36:N36"/>
    <mergeCell ref="A1:N1"/>
    <mergeCell ref="B40:C40"/>
    <mergeCell ref="B37:C37"/>
    <mergeCell ref="D7:G7"/>
  </mergeCells>
  <printOptions horizontalCentered="1"/>
  <pageMargins left="0.19685039370078741" right="0.19685039370078741" top="0.39370078740157483" bottom="0.59055118110236227" header="0.19685039370078741" footer="0.19685039370078741"/>
  <pageSetup paperSize="9" scale="68" orientation="portrait" horizontalDpi="300" verticalDpi="300" r:id="rId1"/>
  <headerFooter alignWithMargins="0">
    <oddFooter>&amp;C&amp;11Banks Sails S.r.l. viale Einaudi,16 70125 Bari - tel 080.5313830 fax 080.5383021 - RI e Piva 03699730721 CCIAA REA Bari 272255 - Cap Soc euro 10.400,00 (iv) - email info@bankssails.it  web www.bankssails.it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ontrol 1">
              <controlPr defaultSize="0" print="0" uiObject="1" autoLine="0" autoPict="0">
                <anchor moveWithCells="1" sizeWithCells="1">
                  <from>
                    <xdr:col>3</xdr:col>
                    <xdr:colOff>0</xdr:colOff>
                    <xdr:row>38</xdr:row>
                    <xdr:rowOff>0</xdr:rowOff>
                  </from>
                  <to>
                    <xdr:col>15</xdr:col>
                    <xdr:colOff>247650</xdr:colOff>
                    <xdr:row>41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36"/>
  <sheetViews>
    <sheetView topLeftCell="A18" zoomScale="90" zoomScaleNormal="90" workbookViewId="0">
      <selection activeCell="B45" sqref="B45:N45"/>
    </sheetView>
  </sheetViews>
  <sheetFormatPr baseColWidth="10" defaultColWidth="9.140625" defaultRowHeight="14.25" x14ac:dyDescent="0.2"/>
  <cols>
    <col min="1" max="1" width="0.85546875" style="7" customWidth="1"/>
    <col min="2" max="2" width="4.7109375" style="16" customWidth="1"/>
    <col min="3" max="3" width="21.42578125" style="7" bestFit="1" customWidth="1"/>
    <col min="4" max="4" width="6.28515625" style="16" bestFit="1" customWidth="1"/>
    <col min="5" max="5" width="6.28515625" style="17" bestFit="1" customWidth="1"/>
    <col min="6" max="6" width="5.42578125" style="17" bestFit="1" customWidth="1"/>
    <col min="7" max="7" width="19.7109375" style="7" customWidth="1"/>
    <col min="8" max="8" width="17.85546875" style="7" customWidth="1"/>
    <col min="9" max="9" width="12.7109375" style="7" customWidth="1"/>
    <col min="10" max="10" width="5" style="7" bestFit="1" customWidth="1"/>
    <col min="11" max="11" width="7" style="7" bestFit="1" customWidth="1"/>
    <col min="12" max="12" width="12.7109375" style="7" customWidth="1"/>
    <col min="13" max="13" width="5.28515625" style="7" bestFit="1" customWidth="1"/>
    <col min="14" max="14" width="12.7109375" style="7" customWidth="1"/>
    <col min="15" max="15" width="0.85546875" style="7" customWidth="1"/>
    <col min="16" max="19" width="15.5703125" style="102" customWidth="1"/>
    <col min="20" max="20" width="15.5703125" style="106" customWidth="1"/>
    <col min="21" max="39" width="15.5703125" style="102" customWidth="1"/>
    <col min="40" max="50" width="9.140625" style="102"/>
    <col min="51" max="16384" width="9.140625" style="7"/>
  </cols>
  <sheetData>
    <row r="1" spans="1:23" ht="5.25" customHeight="1" x14ac:dyDescent="0.2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7"/>
    </row>
    <row r="2" spans="1:23" ht="95.25" customHeight="1" x14ac:dyDescent="0.2">
      <c r="A2" s="159"/>
      <c r="B2" s="8"/>
      <c r="C2" s="71"/>
      <c r="D2" s="8"/>
      <c r="E2" s="9"/>
      <c r="F2" s="9"/>
      <c r="G2" s="71"/>
      <c r="H2" s="71"/>
      <c r="I2" s="71"/>
      <c r="J2" s="71"/>
      <c r="K2" s="71"/>
      <c r="L2" s="71"/>
      <c r="M2" s="71"/>
      <c r="N2" s="71"/>
      <c r="O2" s="157"/>
    </row>
    <row r="3" spans="1:23" ht="20.25" customHeight="1" x14ac:dyDescent="0.2">
      <c r="A3" s="159"/>
      <c r="B3" s="8"/>
      <c r="C3" s="71"/>
      <c r="D3" s="8"/>
      <c r="E3" s="9"/>
      <c r="F3" s="9"/>
      <c r="G3" s="71"/>
      <c r="H3" s="71"/>
      <c r="I3" s="71"/>
      <c r="J3" s="71"/>
      <c r="K3" s="71"/>
      <c r="L3" s="71"/>
      <c r="M3" s="71"/>
      <c r="N3" s="71"/>
      <c r="O3" s="157"/>
    </row>
    <row r="4" spans="1:23" ht="20.25" customHeight="1" x14ac:dyDescent="0.2">
      <c r="A4" s="159"/>
      <c r="B4" s="8"/>
      <c r="C4" s="31" t="s">
        <v>69</v>
      </c>
      <c r="D4" s="185">
        <f>+Dati!C3</f>
        <v>44988</v>
      </c>
      <c r="E4" s="186"/>
      <c r="F4" s="186"/>
      <c r="G4" s="186"/>
      <c r="H4" s="31" t="s">
        <v>2</v>
      </c>
      <c r="I4" s="164">
        <f>+Dati!C7</f>
        <v>0</v>
      </c>
      <c r="J4" s="165"/>
      <c r="K4" s="165"/>
      <c r="L4" s="165"/>
      <c r="M4" s="165"/>
      <c r="N4" s="165"/>
      <c r="O4" s="157"/>
    </row>
    <row r="5" spans="1:23" ht="20.25" customHeight="1" x14ac:dyDescent="0.2">
      <c r="A5" s="159"/>
      <c r="B5" s="8"/>
      <c r="C5" s="31" t="s">
        <v>1</v>
      </c>
      <c r="D5" s="162" t="str">
        <f>+Dati!C4</f>
        <v>JOCHEM BEETZ</v>
      </c>
      <c r="E5" s="163"/>
      <c r="F5" s="163"/>
      <c r="G5" s="163"/>
      <c r="H5" s="31" t="s">
        <v>59</v>
      </c>
      <c r="I5" s="170" t="str">
        <f>+Dati!C9</f>
        <v>L30 OD</v>
      </c>
      <c r="J5" s="170"/>
      <c r="K5" s="170"/>
      <c r="L5" s="170"/>
      <c r="M5" s="170"/>
      <c r="N5" s="170"/>
      <c r="O5" s="157"/>
    </row>
    <row r="6" spans="1:23" ht="20.25" customHeight="1" x14ac:dyDescent="0.2">
      <c r="A6" s="159"/>
      <c r="B6" s="8"/>
      <c r="C6" s="30" t="s">
        <v>130</v>
      </c>
      <c r="D6" s="162">
        <f>+Dati!C5</f>
        <v>0</v>
      </c>
      <c r="E6" s="163"/>
      <c r="F6" s="163"/>
      <c r="G6" s="163"/>
      <c r="H6" s="31" t="s">
        <v>60</v>
      </c>
      <c r="I6" s="170">
        <f>+Dati!C10</f>
        <v>0</v>
      </c>
      <c r="J6" s="170"/>
      <c r="K6" s="170"/>
      <c r="L6" s="170"/>
      <c r="M6" s="170"/>
      <c r="N6" s="170"/>
      <c r="O6" s="157"/>
    </row>
    <row r="7" spans="1:23" ht="20.25" customHeight="1" x14ac:dyDescent="0.2">
      <c r="A7" s="159"/>
      <c r="B7" s="8"/>
      <c r="C7" s="30" t="s">
        <v>58</v>
      </c>
      <c r="D7" s="162">
        <f>+Dati!C6</f>
        <v>0</v>
      </c>
      <c r="E7" s="163"/>
      <c r="F7" s="163"/>
      <c r="G7" s="163"/>
      <c r="H7" s="31" t="s">
        <v>61</v>
      </c>
      <c r="I7" s="170">
        <f>+Dati!C11</f>
        <v>0</v>
      </c>
      <c r="J7" s="170"/>
      <c r="K7" s="170"/>
      <c r="L7" s="170"/>
      <c r="M7" s="170"/>
      <c r="N7" s="170"/>
      <c r="O7" s="157"/>
    </row>
    <row r="8" spans="1:23" ht="20.25" customHeight="1" x14ac:dyDescent="0.2">
      <c r="A8" s="159"/>
      <c r="B8" s="10"/>
      <c r="C8" s="72"/>
      <c r="D8" s="10"/>
      <c r="E8" s="11"/>
      <c r="F8" s="11"/>
      <c r="G8" s="72"/>
      <c r="H8" s="72"/>
      <c r="I8" s="72"/>
      <c r="J8" s="72"/>
      <c r="K8" s="72"/>
      <c r="L8" s="72"/>
      <c r="M8" s="72"/>
      <c r="N8" s="72"/>
      <c r="O8" s="157"/>
    </row>
    <row r="9" spans="1:23" ht="15" customHeight="1" x14ac:dyDescent="0.2">
      <c r="A9" s="159"/>
      <c r="B9" s="18" t="s">
        <v>78</v>
      </c>
      <c r="C9" s="84" t="s">
        <v>53</v>
      </c>
      <c r="D9" s="84" t="s">
        <v>34</v>
      </c>
      <c r="E9" s="85" t="s">
        <v>35</v>
      </c>
      <c r="F9" s="85" t="s">
        <v>37</v>
      </c>
      <c r="G9" s="84" t="s">
        <v>54</v>
      </c>
      <c r="H9" s="84" t="s">
        <v>55</v>
      </c>
      <c r="I9" s="84" t="s">
        <v>56</v>
      </c>
      <c r="J9" s="86" t="s">
        <v>0</v>
      </c>
      <c r="K9" s="87" t="s">
        <v>20</v>
      </c>
      <c r="L9" s="87" t="s">
        <v>118</v>
      </c>
      <c r="M9" s="75" t="s">
        <v>21</v>
      </c>
      <c r="N9" s="19" t="s">
        <v>119</v>
      </c>
      <c r="O9" s="157"/>
    </row>
    <row r="10" spans="1:23" ht="10.15" customHeight="1" x14ac:dyDescent="0.2">
      <c r="A10" s="159"/>
      <c r="B10" s="180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57"/>
    </row>
    <row r="11" spans="1:23" ht="30" customHeight="1" x14ac:dyDescent="0.2">
      <c r="A11" s="159"/>
      <c r="B11" s="82"/>
      <c r="C11" s="74"/>
      <c r="D11" s="23"/>
      <c r="E11" s="1"/>
      <c r="F11" s="1"/>
      <c r="G11" s="23"/>
      <c r="H11" s="23"/>
      <c r="I11" s="123"/>
      <c r="J11" s="90"/>
      <c r="K11" s="105"/>
      <c r="L11" s="88"/>
      <c r="M11" s="78"/>
      <c r="N11" s="88"/>
      <c r="O11" s="157"/>
      <c r="Q11" s="107"/>
      <c r="R11" s="107"/>
      <c r="U11" s="107"/>
      <c r="V11" s="107"/>
      <c r="W11" s="107"/>
    </row>
    <row r="12" spans="1:23" ht="15" customHeight="1" x14ac:dyDescent="0.2">
      <c r="A12" s="159"/>
      <c r="B12" s="82"/>
      <c r="C12" s="74"/>
      <c r="D12" s="24"/>
      <c r="E12" s="1"/>
      <c r="F12" s="1"/>
      <c r="G12" s="23"/>
      <c r="H12" s="20"/>
      <c r="I12" s="124"/>
      <c r="J12" s="90"/>
      <c r="K12" s="105"/>
      <c r="L12" s="88"/>
      <c r="M12" s="78"/>
      <c r="N12" s="88"/>
      <c r="O12" s="157"/>
      <c r="Q12" s="107"/>
      <c r="R12" s="107"/>
      <c r="U12" s="107"/>
      <c r="V12" s="107"/>
    </row>
    <row r="13" spans="1:23" ht="37.15" customHeight="1" x14ac:dyDescent="0.2">
      <c r="A13" s="159"/>
      <c r="B13" s="82"/>
      <c r="C13" s="74"/>
      <c r="D13" s="24"/>
      <c r="E13" s="1"/>
      <c r="F13" s="1"/>
      <c r="G13" s="23"/>
      <c r="H13" s="23"/>
      <c r="I13" s="123"/>
      <c r="J13" s="90"/>
      <c r="K13" s="105"/>
      <c r="L13" s="88"/>
      <c r="M13" s="78"/>
      <c r="N13" s="88"/>
      <c r="O13" s="157"/>
      <c r="Q13" s="107"/>
      <c r="R13" s="107"/>
      <c r="U13" s="107"/>
      <c r="V13" s="107"/>
    </row>
    <row r="14" spans="1:23" ht="39.6" customHeight="1" x14ac:dyDescent="0.2">
      <c r="A14" s="159"/>
      <c r="B14" s="82"/>
      <c r="C14" s="74"/>
      <c r="D14" s="24"/>
      <c r="E14" s="1"/>
      <c r="F14" s="1"/>
      <c r="G14" s="23"/>
      <c r="H14" s="23"/>
      <c r="I14" s="123"/>
      <c r="J14" s="90"/>
      <c r="K14" s="105"/>
      <c r="L14" s="88"/>
      <c r="M14" s="78"/>
      <c r="N14" s="88"/>
      <c r="O14" s="157"/>
    </row>
    <row r="15" spans="1:23" ht="30" customHeight="1" x14ac:dyDescent="0.2">
      <c r="A15" s="159"/>
      <c r="B15" s="82"/>
      <c r="C15" s="74"/>
      <c r="D15" s="24"/>
      <c r="E15" s="1"/>
      <c r="F15" s="1"/>
      <c r="G15" s="23"/>
      <c r="H15" s="23"/>
      <c r="I15" s="123"/>
      <c r="J15" s="90"/>
      <c r="K15" s="105"/>
      <c r="L15" s="88"/>
      <c r="M15" s="78"/>
      <c r="N15" s="88"/>
      <c r="O15" s="157"/>
      <c r="Q15" s="107"/>
      <c r="R15" s="107"/>
      <c r="U15" s="107"/>
      <c r="V15" s="107"/>
      <c r="W15" s="107"/>
    </row>
    <row r="16" spans="1:23" x14ac:dyDescent="0.2">
      <c r="A16" s="159"/>
      <c r="B16" s="82"/>
      <c r="C16" s="74"/>
      <c r="D16" s="24"/>
      <c r="E16" s="1"/>
      <c r="F16" s="1"/>
      <c r="G16" s="23"/>
      <c r="H16" s="20"/>
      <c r="I16" s="124"/>
      <c r="J16" s="90"/>
      <c r="K16" s="105"/>
      <c r="L16" s="22"/>
      <c r="M16" s="78"/>
      <c r="N16" s="22"/>
      <c r="O16" s="157"/>
    </row>
    <row r="17" spans="1:15" x14ac:dyDescent="0.2">
      <c r="A17" s="159"/>
      <c r="B17" s="82"/>
      <c r="C17" s="74"/>
      <c r="D17" s="24"/>
      <c r="E17" s="1"/>
      <c r="F17" s="1"/>
      <c r="G17" s="23"/>
      <c r="H17" s="23"/>
      <c r="I17" s="123"/>
      <c r="J17" s="90"/>
      <c r="K17" s="105"/>
      <c r="L17" s="88"/>
      <c r="M17" s="78"/>
      <c r="N17" s="88"/>
      <c r="O17" s="157"/>
    </row>
    <row r="18" spans="1:15" ht="26.1" customHeight="1" x14ac:dyDescent="0.2">
      <c r="A18" s="159"/>
      <c r="B18" s="82"/>
      <c r="C18" s="74"/>
      <c r="D18" s="24"/>
      <c r="E18" s="187"/>
      <c r="F18" s="187"/>
      <c r="G18" s="187"/>
      <c r="H18" s="187"/>
      <c r="I18" s="187"/>
      <c r="J18" s="90"/>
      <c r="K18" s="105"/>
      <c r="L18" s="88"/>
      <c r="M18" s="78"/>
      <c r="N18" s="88"/>
      <c r="O18" s="157"/>
    </row>
    <row r="19" spans="1:15" x14ac:dyDescent="0.2">
      <c r="A19" s="159"/>
      <c r="B19" s="82"/>
      <c r="C19" s="74"/>
      <c r="D19" s="12"/>
      <c r="E19" s="196"/>
      <c r="F19" s="196"/>
      <c r="G19" s="196"/>
      <c r="H19" s="196"/>
      <c r="I19" s="196"/>
      <c r="J19" s="90"/>
      <c r="K19" s="105"/>
      <c r="L19" s="88"/>
      <c r="M19" s="78"/>
      <c r="N19" s="88"/>
      <c r="O19" s="157"/>
    </row>
    <row r="20" spans="1:15" x14ac:dyDescent="0.2">
      <c r="A20" s="159"/>
      <c r="B20" s="82"/>
      <c r="C20" s="74"/>
      <c r="D20" s="24"/>
      <c r="E20" s="1"/>
      <c r="F20" s="1"/>
      <c r="G20" s="23"/>
      <c r="H20" s="20"/>
      <c r="I20" s="124"/>
      <c r="J20" s="90"/>
      <c r="K20" s="105"/>
      <c r="L20" s="22"/>
      <c r="M20" s="78"/>
      <c r="N20" s="22"/>
      <c r="O20" s="157"/>
    </row>
    <row r="21" spans="1:15" ht="39.6" customHeight="1" x14ac:dyDescent="0.2">
      <c r="A21" s="159"/>
      <c r="B21" s="82"/>
      <c r="C21" s="74"/>
      <c r="D21" s="24"/>
      <c r="E21" s="1"/>
      <c r="F21" s="1"/>
      <c r="G21" s="23"/>
      <c r="H21" s="23"/>
      <c r="I21" s="130"/>
      <c r="J21" s="90"/>
      <c r="K21" s="105"/>
      <c r="L21" s="88"/>
      <c r="M21" s="78"/>
      <c r="N21" s="88"/>
      <c r="O21" s="157"/>
    </row>
    <row r="22" spans="1:15" ht="26.1" customHeight="1" x14ac:dyDescent="0.2">
      <c r="A22" s="159"/>
      <c r="B22" s="82"/>
      <c r="C22" s="74"/>
      <c r="D22" s="24"/>
      <c r="E22" s="187"/>
      <c r="F22" s="187"/>
      <c r="G22" s="187"/>
      <c r="H22" s="187"/>
      <c r="I22" s="187"/>
      <c r="J22" s="90"/>
      <c r="K22" s="105"/>
      <c r="L22" s="88"/>
      <c r="M22" s="78"/>
      <c r="N22" s="88"/>
      <c r="O22" s="157"/>
    </row>
    <row r="23" spans="1:15" ht="26.1" customHeight="1" x14ac:dyDescent="0.2">
      <c r="A23" s="159"/>
      <c r="B23" s="82"/>
      <c r="C23" s="74"/>
      <c r="D23" s="24"/>
      <c r="E23" s="131"/>
      <c r="F23" s="131"/>
      <c r="G23" s="131"/>
      <c r="H23" s="131"/>
      <c r="I23" s="131"/>
      <c r="J23" s="90"/>
      <c r="K23" s="105"/>
      <c r="L23" s="88"/>
      <c r="M23" s="78"/>
      <c r="N23" s="88"/>
      <c r="O23" s="157"/>
    </row>
    <row r="24" spans="1:15" ht="46.5" customHeight="1" x14ac:dyDescent="0.2">
      <c r="A24" s="159"/>
      <c r="B24" s="82"/>
      <c r="C24" s="74"/>
      <c r="D24" s="1"/>
      <c r="E24" s="1"/>
      <c r="F24" s="1"/>
      <c r="G24" s="23"/>
      <c r="H24" s="23"/>
      <c r="I24" s="130"/>
      <c r="J24" s="90"/>
      <c r="K24" s="105"/>
      <c r="L24" s="88"/>
      <c r="M24" s="78"/>
      <c r="N24" s="88"/>
      <c r="O24" s="157"/>
    </row>
    <row r="25" spans="1:15" ht="30" customHeight="1" x14ac:dyDescent="0.2">
      <c r="A25" s="159"/>
      <c r="B25" s="82"/>
      <c r="C25" s="74"/>
      <c r="D25" s="12"/>
      <c r="E25" s="187"/>
      <c r="F25" s="187"/>
      <c r="G25" s="187"/>
      <c r="H25" s="187"/>
      <c r="I25" s="187"/>
      <c r="J25" s="90"/>
      <c r="K25" s="105"/>
      <c r="L25" s="88"/>
      <c r="M25" s="78"/>
      <c r="N25" s="88"/>
      <c r="O25" s="157"/>
    </row>
    <row r="26" spans="1:15" ht="30" customHeight="1" x14ac:dyDescent="0.2">
      <c r="A26" s="159"/>
      <c r="B26" s="82"/>
      <c r="C26" s="74"/>
      <c r="D26" s="12"/>
      <c r="E26" s="187"/>
      <c r="F26" s="187"/>
      <c r="G26" s="187"/>
      <c r="H26" s="187"/>
      <c r="I26" s="187"/>
      <c r="J26" s="90"/>
      <c r="K26" s="105"/>
      <c r="L26" s="88"/>
      <c r="M26" s="78"/>
      <c r="N26" s="88"/>
      <c r="O26" s="157"/>
    </row>
    <row r="27" spans="1:15" ht="30" customHeight="1" x14ac:dyDescent="0.2">
      <c r="A27" s="159"/>
      <c r="B27" s="82"/>
      <c r="C27" s="71"/>
      <c r="D27" s="8"/>
      <c r="E27" s="175"/>
      <c r="F27" s="175"/>
      <c r="G27" s="175"/>
      <c r="H27" s="175"/>
      <c r="I27" s="175"/>
      <c r="J27" s="14"/>
      <c r="K27" s="13"/>
      <c r="L27" s="13"/>
      <c r="M27" s="76"/>
      <c r="N27" s="103"/>
      <c r="O27" s="157"/>
    </row>
    <row r="28" spans="1:15" ht="30" customHeight="1" x14ac:dyDescent="0.2">
      <c r="A28" s="159"/>
      <c r="B28" s="82"/>
      <c r="C28" s="74"/>
      <c r="D28" s="23"/>
      <c r="E28" s="1"/>
      <c r="F28" s="1"/>
      <c r="G28" s="23"/>
      <c r="H28" s="23"/>
      <c r="I28" s="91"/>
      <c r="J28" s="90"/>
      <c r="K28" s="105"/>
      <c r="L28" s="88"/>
      <c r="M28" s="78"/>
      <c r="N28" s="88"/>
      <c r="O28" s="157"/>
    </row>
    <row r="29" spans="1:15" ht="30" customHeight="1" x14ac:dyDescent="0.2">
      <c r="A29" s="159"/>
      <c r="B29" s="82"/>
      <c r="C29" s="74"/>
      <c r="D29" s="23"/>
      <c r="E29" s="1"/>
      <c r="F29" s="1"/>
      <c r="G29" s="23"/>
      <c r="H29" s="23"/>
      <c r="I29" s="91"/>
      <c r="J29" s="90"/>
      <c r="K29" s="105"/>
      <c r="L29" s="88"/>
      <c r="M29" s="78"/>
      <c r="N29" s="88"/>
      <c r="O29" s="157"/>
    </row>
    <row r="30" spans="1:15" ht="30" customHeight="1" x14ac:dyDescent="0.2">
      <c r="A30" s="159"/>
      <c r="B30" s="82"/>
      <c r="C30" s="74"/>
      <c r="D30" s="23"/>
      <c r="E30" s="1"/>
      <c r="F30" s="1"/>
      <c r="G30" s="23"/>
      <c r="H30" s="23"/>
      <c r="I30" s="91"/>
      <c r="J30" s="90"/>
      <c r="K30" s="105"/>
      <c r="L30" s="88"/>
      <c r="M30" s="78"/>
      <c r="N30" s="88"/>
      <c r="O30" s="157"/>
    </row>
    <row r="31" spans="1:15" x14ac:dyDescent="0.2">
      <c r="A31" s="159"/>
      <c r="B31" s="82"/>
      <c r="C31" s="74"/>
      <c r="D31" s="23"/>
      <c r="E31" s="1"/>
      <c r="F31" s="1"/>
      <c r="G31" s="23"/>
      <c r="H31" s="23"/>
      <c r="I31" s="91"/>
      <c r="J31" s="90"/>
      <c r="K31" s="105"/>
      <c r="L31" s="88"/>
      <c r="M31" s="78"/>
      <c r="N31" s="88"/>
      <c r="O31" s="157"/>
    </row>
    <row r="32" spans="1:15" x14ac:dyDescent="0.2">
      <c r="A32" s="159"/>
      <c r="B32" s="82"/>
      <c r="C32" s="32"/>
      <c r="D32" s="23"/>
      <c r="E32" s="1"/>
      <c r="F32" s="1"/>
      <c r="G32" s="77"/>
      <c r="H32" s="23"/>
      <c r="I32" s="33"/>
      <c r="J32" s="90"/>
      <c r="K32" s="105"/>
      <c r="L32" s="88"/>
      <c r="M32" s="78"/>
      <c r="N32" s="88"/>
      <c r="O32" s="157"/>
    </row>
    <row r="33" spans="1:50" x14ac:dyDescent="0.2">
      <c r="A33" s="159"/>
      <c r="B33" s="82"/>
      <c r="C33" s="32"/>
      <c r="D33" s="24"/>
      <c r="E33" s="1"/>
      <c r="F33" s="1"/>
      <c r="G33" s="77"/>
      <c r="H33" s="23"/>
      <c r="I33" s="33"/>
      <c r="J33" s="90"/>
      <c r="K33" s="105"/>
      <c r="L33" s="88"/>
      <c r="M33" s="78"/>
      <c r="N33" s="88"/>
      <c r="O33" s="157"/>
    </row>
    <row r="34" spans="1:50" ht="10.15" customHeight="1" x14ac:dyDescent="0.2">
      <c r="A34" s="159"/>
      <c r="B34" s="188"/>
      <c r="C34" s="189"/>
      <c r="D34" s="189"/>
      <c r="E34" s="189"/>
      <c r="F34" s="189"/>
      <c r="G34" s="189"/>
      <c r="H34" s="189"/>
      <c r="I34" s="189"/>
      <c r="J34" s="189"/>
      <c r="K34" s="189"/>
      <c r="L34" s="89"/>
      <c r="M34" s="89"/>
      <c r="N34" s="15"/>
      <c r="O34" s="157"/>
    </row>
    <row r="35" spans="1:50" ht="20.25" customHeight="1" x14ac:dyDescent="0.2">
      <c r="A35" s="159"/>
      <c r="B35" s="190"/>
      <c r="C35" s="190"/>
      <c r="D35" s="190"/>
      <c r="E35" s="190"/>
      <c r="F35" s="190"/>
      <c r="G35" s="190"/>
      <c r="H35" s="190"/>
      <c r="I35" s="190"/>
      <c r="J35" s="83"/>
      <c r="K35" s="191" t="s">
        <v>57</v>
      </c>
      <c r="L35" s="192"/>
      <c r="M35" s="193">
        <f>SUM(N11:N33)</f>
        <v>0</v>
      </c>
      <c r="N35" s="194"/>
      <c r="O35" s="157"/>
    </row>
    <row r="36" spans="1:50" ht="25.15" customHeight="1" x14ac:dyDescent="0.2">
      <c r="A36" s="159"/>
      <c r="B36" s="195" t="s">
        <v>62</v>
      </c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63"/>
      <c r="O36" s="157"/>
    </row>
    <row r="37" spans="1:50" ht="25.15" customHeight="1" x14ac:dyDescent="0.2">
      <c r="A37" s="159"/>
      <c r="B37" s="160" t="s">
        <v>110</v>
      </c>
      <c r="C37" s="161"/>
      <c r="D37" s="158" t="s">
        <v>77</v>
      </c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7"/>
    </row>
    <row r="38" spans="1:50" s="25" customFormat="1" ht="40.15" customHeight="1" x14ac:dyDescent="0.2">
      <c r="A38" s="159"/>
      <c r="B38" s="160" t="s">
        <v>64</v>
      </c>
      <c r="C38" s="161"/>
      <c r="D38" s="174" t="s">
        <v>76</v>
      </c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57"/>
      <c r="P38" s="108"/>
      <c r="Q38" s="108"/>
      <c r="R38" s="108"/>
      <c r="S38" s="108"/>
      <c r="T38" s="109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</row>
    <row r="39" spans="1:50" s="25" customFormat="1" ht="40.15" customHeight="1" x14ac:dyDescent="0.2">
      <c r="A39" s="159"/>
      <c r="B39" s="160" t="s">
        <v>111</v>
      </c>
      <c r="C39" s="161"/>
      <c r="D39" s="166" t="s">
        <v>131</v>
      </c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57"/>
      <c r="P39" s="108"/>
      <c r="Q39" s="108"/>
      <c r="R39" s="108"/>
      <c r="S39" s="108"/>
      <c r="T39" s="109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</row>
    <row r="40" spans="1:50" s="25" customFormat="1" ht="40.15" hidden="1" customHeight="1" x14ac:dyDescent="0.2">
      <c r="A40" s="159"/>
      <c r="B40" s="160" t="s">
        <v>112</v>
      </c>
      <c r="C40" s="161"/>
      <c r="D40" s="166" t="s">
        <v>114</v>
      </c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57"/>
      <c r="P40" s="108"/>
      <c r="Q40" s="108"/>
      <c r="R40" s="108"/>
      <c r="S40" s="108"/>
      <c r="T40" s="109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</row>
    <row r="41" spans="1:50" s="25" customFormat="1" ht="40.15" hidden="1" customHeight="1" x14ac:dyDescent="0.2">
      <c r="A41" s="159"/>
      <c r="B41" s="160" t="s">
        <v>113</v>
      </c>
      <c r="C41" s="161"/>
      <c r="D41" s="166" t="s">
        <v>114</v>
      </c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57"/>
      <c r="P41" s="108"/>
      <c r="Q41" s="108"/>
      <c r="R41" s="108"/>
      <c r="S41" s="108"/>
      <c r="T41" s="109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</row>
    <row r="42" spans="1:50" ht="25.15" customHeight="1" x14ac:dyDescent="0.2">
      <c r="A42" s="159"/>
      <c r="B42" s="183" t="s">
        <v>65</v>
      </c>
      <c r="C42" s="184"/>
      <c r="D42" s="166" t="s">
        <v>175</v>
      </c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57"/>
    </row>
    <row r="43" spans="1:50" ht="20.25" customHeight="1" x14ac:dyDescent="0.2">
      <c r="A43" s="159"/>
      <c r="B43" s="149" t="s">
        <v>66</v>
      </c>
      <c r="C43" s="152"/>
      <c r="D43" s="152"/>
      <c r="E43" s="152"/>
      <c r="F43" s="152"/>
      <c r="G43" s="152"/>
      <c r="H43" s="152"/>
      <c r="I43" s="152"/>
      <c r="J43" s="152"/>
      <c r="K43" s="151"/>
      <c r="L43" s="151"/>
      <c r="M43" s="151"/>
      <c r="N43" s="151"/>
      <c r="O43" s="157"/>
    </row>
    <row r="44" spans="1:50" ht="20.25" customHeight="1" x14ac:dyDescent="0.2">
      <c r="A44" s="159"/>
      <c r="B44" s="153" t="s">
        <v>67</v>
      </c>
      <c r="C44" s="152"/>
      <c r="D44" s="152"/>
      <c r="E44" s="152"/>
      <c r="F44" s="152"/>
      <c r="G44" s="152"/>
      <c r="H44" s="152"/>
      <c r="I44" s="152"/>
      <c r="J44" s="152"/>
      <c r="K44" s="151"/>
      <c r="L44" s="151"/>
      <c r="M44" s="151"/>
      <c r="N44" s="151"/>
      <c r="O44" s="157"/>
    </row>
    <row r="45" spans="1:50" ht="20.25" customHeight="1" x14ac:dyDescent="0.2">
      <c r="A45" s="159"/>
      <c r="B45" s="149" t="s">
        <v>68</v>
      </c>
      <c r="C45" s="149"/>
      <c r="D45" s="149"/>
      <c r="E45" s="149"/>
      <c r="F45" s="149"/>
      <c r="G45" s="149"/>
      <c r="H45" s="149"/>
      <c r="I45" s="149"/>
      <c r="J45" s="149"/>
      <c r="K45" s="150"/>
      <c r="L45" s="150"/>
      <c r="M45" s="151"/>
      <c r="N45" s="151"/>
      <c r="O45" s="157"/>
    </row>
    <row r="46" spans="1:50" ht="50.25" customHeight="1" x14ac:dyDescent="0.25">
      <c r="A46" s="159"/>
      <c r="B46" s="154" t="s">
        <v>129</v>
      </c>
      <c r="C46" s="155"/>
      <c r="D46" s="155"/>
      <c r="E46" s="155"/>
      <c r="F46" s="155"/>
      <c r="G46" s="155"/>
      <c r="H46" s="73"/>
      <c r="I46" s="73"/>
      <c r="J46" s="73"/>
      <c r="K46" s="73"/>
      <c r="L46" s="73"/>
      <c r="M46" s="73"/>
      <c r="N46" s="73"/>
      <c r="O46" s="157"/>
    </row>
    <row r="47" spans="1:50" ht="30" customHeight="1" x14ac:dyDescent="0.2">
      <c r="A47" s="159"/>
      <c r="B47" s="156"/>
      <c r="C47" s="156"/>
      <c r="D47" s="156"/>
      <c r="E47" s="156"/>
      <c r="F47" s="156"/>
      <c r="G47" s="156"/>
      <c r="H47" s="73"/>
      <c r="I47" s="73"/>
      <c r="J47" s="73"/>
      <c r="K47" s="73"/>
      <c r="L47" s="73"/>
      <c r="M47" s="73"/>
      <c r="N47" s="73"/>
      <c r="O47" s="157"/>
    </row>
    <row r="48" spans="1:50" ht="5.25" customHeight="1" x14ac:dyDescent="0.2">
      <c r="A48" s="159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</row>
    <row r="49" spans="2:50" s="71" customFormat="1" x14ac:dyDescent="0.2">
      <c r="B49" s="8"/>
      <c r="D49" s="8"/>
      <c r="E49" s="9"/>
      <c r="F49" s="9"/>
      <c r="P49" s="102"/>
      <c r="Q49" s="102"/>
      <c r="R49" s="102"/>
      <c r="S49" s="102"/>
      <c r="T49" s="106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</row>
    <row r="50" spans="2:50" s="71" customFormat="1" ht="20.25" customHeight="1" x14ac:dyDescent="0.2">
      <c r="B50" s="8"/>
      <c r="D50" s="8"/>
      <c r="E50" s="9"/>
      <c r="F50" s="9"/>
      <c r="P50" s="102"/>
      <c r="Q50" s="102"/>
      <c r="R50" s="102"/>
      <c r="S50" s="102"/>
      <c r="T50" s="106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</row>
    <row r="51" spans="2:50" s="71" customFormat="1" ht="60" customHeight="1" x14ac:dyDescent="0.2">
      <c r="B51" s="8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50"/>
      <c r="P51" s="102"/>
      <c r="Q51" s="110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</row>
    <row r="52" spans="2:50" s="71" customFormat="1" ht="60" customHeight="1" x14ac:dyDescent="0.2">
      <c r="B52" s="149"/>
      <c r="C52" s="152"/>
      <c r="D52" s="152"/>
      <c r="E52" s="152"/>
      <c r="F52" s="152"/>
      <c r="G52" s="152"/>
      <c r="H52" s="152"/>
      <c r="I52" s="152"/>
      <c r="J52" s="152"/>
      <c r="K52" s="151"/>
      <c r="L52" s="151"/>
      <c r="M52" s="151"/>
      <c r="N52" s="151"/>
      <c r="P52" s="102"/>
      <c r="Q52" s="111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</row>
    <row r="53" spans="2:50" s="71" customFormat="1" ht="60" customHeight="1" x14ac:dyDescent="0.2">
      <c r="B53" s="153"/>
      <c r="C53" s="152"/>
      <c r="D53" s="152"/>
      <c r="E53" s="152"/>
      <c r="F53" s="152"/>
      <c r="G53" s="152"/>
      <c r="H53" s="152"/>
      <c r="I53" s="152"/>
      <c r="J53" s="152"/>
      <c r="K53" s="151"/>
      <c r="L53" s="151"/>
      <c r="M53" s="151"/>
      <c r="N53" s="151"/>
      <c r="P53" s="102"/>
      <c r="Q53" s="111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</row>
    <row r="54" spans="2:50" s="71" customFormat="1" ht="60" customHeight="1" x14ac:dyDescent="0.2">
      <c r="B54" s="149"/>
      <c r="C54" s="149"/>
      <c r="D54" s="149"/>
      <c r="E54" s="149"/>
      <c r="F54" s="149"/>
      <c r="G54" s="149"/>
      <c r="H54" s="149"/>
      <c r="I54" s="149"/>
      <c r="J54" s="149"/>
      <c r="K54" s="150"/>
      <c r="L54" s="150"/>
      <c r="M54" s="151"/>
      <c r="N54" s="151"/>
      <c r="P54" s="102"/>
      <c r="Q54" s="102"/>
      <c r="R54" s="102"/>
      <c r="S54" s="102"/>
      <c r="T54" s="106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</row>
    <row r="55" spans="2:50" s="71" customFormat="1" ht="60" customHeight="1" x14ac:dyDescent="0.2">
      <c r="B55" s="8"/>
      <c r="D55" s="8"/>
      <c r="E55" s="9"/>
      <c r="F55" s="9"/>
      <c r="P55" s="102"/>
      <c r="Q55" s="102"/>
      <c r="R55" s="102"/>
      <c r="S55" s="102"/>
      <c r="T55" s="106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</row>
    <row r="56" spans="2:50" s="71" customFormat="1" ht="60" customHeight="1" x14ac:dyDescent="0.2">
      <c r="B56" s="8"/>
      <c r="D56" s="8"/>
      <c r="E56" s="9"/>
      <c r="F56" s="9"/>
      <c r="P56" s="102"/>
      <c r="Q56" s="102"/>
      <c r="R56" s="102"/>
      <c r="S56" s="102"/>
      <c r="T56" s="106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</row>
    <row r="57" spans="2:50" s="71" customFormat="1" ht="60" customHeight="1" x14ac:dyDescent="0.2">
      <c r="B57" s="8"/>
      <c r="D57" s="8"/>
      <c r="E57" s="9"/>
      <c r="F57" s="9"/>
      <c r="P57" s="102"/>
      <c r="Q57" s="102"/>
      <c r="R57" s="102"/>
      <c r="S57" s="102"/>
      <c r="T57" s="106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</row>
    <row r="58" spans="2:50" s="71" customFormat="1" ht="60" customHeight="1" x14ac:dyDescent="0.2">
      <c r="B58" s="8"/>
      <c r="D58" s="8"/>
      <c r="E58" s="9"/>
      <c r="F58" s="9"/>
      <c r="P58" s="102"/>
      <c r="Q58" s="102"/>
      <c r="R58" s="102"/>
      <c r="S58" s="102"/>
      <c r="T58" s="106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</row>
    <row r="59" spans="2:50" s="71" customFormat="1" ht="60" customHeight="1" x14ac:dyDescent="0.2">
      <c r="B59" s="8"/>
      <c r="D59" s="8"/>
      <c r="E59" s="9"/>
      <c r="F59" s="9"/>
      <c r="P59" s="102"/>
      <c r="Q59" s="102"/>
      <c r="R59" s="102"/>
      <c r="S59" s="102"/>
      <c r="T59" s="106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</row>
    <row r="60" spans="2:50" s="71" customFormat="1" ht="60" customHeight="1" x14ac:dyDescent="0.2">
      <c r="B60" s="8"/>
      <c r="D60" s="8"/>
      <c r="E60" s="9"/>
      <c r="F60" s="9"/>
      <c r="P60" s="102"/>
      <c r="Q60" s="102"/>
      <c r="R60" s="102"/>
      <c r="S60" s="102"/>
      <c r="T60" s="106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</row>
    <row r="61" spans="2:50" s="71" customFormat="1" ht="60" customHeight="1" x14ac:dyDescent="0.2">
      <c r="B61" s="8"/>
      <c r="D61" s="8"/>
      <c r="E61" s="9"/>
      <c r="F61" s="9"/>
      <c r="P61" s="102"/>
      <c r="Q61" s="102"/>
      <c r="R61" s="102"/>
      <c r="S61" s="102"/>
      <c r="T61" s="106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</row>
    <row r="62" spans="2:50" s="71" customFormat="1" ht="60" customHeight="1" x14ac:dyDescent="0.2">
      <c r="B62" s="8"/>
      <c r="D62" s="8"/>
      <c r="E62" s="9"/>
      <c r="F62" s="9"/>
      <c r="P62" s="102"/>
      <c r="Q62" s="102"/>
      <c r="R62" s="102"/>
      <c r="S62" s="102"/>
      <c r="T62" s="106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</row>
    <row r="63" spans="2:50" s="71" customFormat="1" ht="60" customHeight="1" x14ac:dyDescent="0.2">
      <c r="B63" s="8"/>
      <c r="D63" s="8"/>
      <c r="E63" s="9"/>
      <c r="F63" s="9"/>
      <c r="P63" s="102"/>
      <c r="Q63" s="102"/>
      <c r="R63" s="102"/>
      <c r="S63" s="102"/>
      <c r="T63" s="106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</row>
    <row r="64" spans="2:50" s="71" customFormat="1" ht="60" customHeight="1" x14ac:dyDescent="0.2">
      <c r="B64" s="8"/>
      <c r="D64" s="8"/>
      <c r="E64" s="9"/>
      <c r="F64" s="9"/>
      <c r="P64" s="102"/>
      <c r="Q64" s="102"/>
      <c r="R64" s="102"/>
      <c r="S64" s="102"/>
      <c r="T64" s="106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</row>
    <row r="65" spans="2:50" s="71" customFormat="1" ht="60" customHeight="1" x14ac:dyDescent="0.2">
      <c r="B65" s="8"/>
      <c r="D65" s="8"/>
      <c r="E65" s="9"/>
      <c r="F65" s="9"/>
      <c r="P65" s="102"/>
      <c r="Q65" s="102"/>
      <c r="R65" s="102"/>
      <c r="S65" s="102"/>
      <c r="T65" s="106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</row>
    <row r="66" spans="2:50" s="71" customFormat="1" ht="60" customHeight="1" x14ac:dyDescent="0.2">
      <c r="B66" s="8"/>
      <c r="D66" s="8"/>
      <c r="E66" s="9"/>
      <c r="F66" s="9"/>
      <c r="P66" s="102"/>
      <c r="Q66" s="102"/>
      <c r="R66" s="102"/>
      <c r="S66" s="102"/>
      <c r="T66" s="106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</row>
    <row r="67" spans="2:50" s="71" customFormat="1" ht="60" customHeight="1" x14ac:dyDescent="0.2">
      <c r="B67" s="8"/>
      <c r="D67" s="8"/>
      <c r="E67" s="9"/>
      <c r="F67" s="9"/>
      <c r="P67" s="102"/>
      <c r="Q67" s="102"/>
      <c r="R67" s="102"/>
      <c r="S67" s="102"/>
      <c r="T67" s="106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</row>
    <row r="68" spans="2:50" s="71" customFormat="1" ht="60" customHeight="1" x14ac:dyDescent="0.2">
      <c r="B68" s="8"/>
      <c r="D68" s="8"/>
      <c r="E68" s="9"/>
      <c r="F68" s="9"/>
      <c r="P68" s="102"/>
      <c r="Q68" s="102"/>
      <c r="R68" s="102"/>
      <c r="S68" s="102"/>
      <c r="T68" s="106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</row>
    <row r="69" spans="2:50" s="71" customFormat="1" ht="60" customHeight="1" x14ac:dyDescent="0.2">
      <c r="B69" s="8"/>
      <c r="D69" s="8"/>
      <c r="E69" s="9"/>
      <c r="F69" s="9"/>
      <c r="P69" s="102"/>
      <c r="Q69" s="102"/>
      <c r="R69" s="102"/>
      <c r="S69" s="102"/>
      <c r="T69" s="106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</row>
    <row r="70" spans="2:50" s="71" customFormat="1" ht="60" customHeight="1" x14ac:dyDescent="0.2">
      <c r="B70" s="8"/>
      <c r="D70" s="8"/>
      <c r="E70" s="9"/>
      <c r="F70" s="9"/>
      <c r="P70" s="102"/>
      <c r="Q70" s="102"/>
      <c r="R70" s="102"/>
      <c r="S70" s="102"/>
      <c r="T70" s="106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</row>
    <row r="71" spans="2:50" s="71" customFormat="1" ht="60" customHeight="1" x14ac:dyDescent="0.2">
      <c r="B71" s="8"/>
      <c r="D71" s="8"/>
      <c r="E71" s="9"/>
      <c r="F71" s="9"/>
      <c r="P71" s="102"/>
      <c r="Q71" s="102"/>
      <c r="R71" s="102"/>
      <c r="S71" s="102"/>
      <c r="T71" s="106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</row>
    <row r="72" spans="2:50" s="71" customFormat="1" ht="60" customHeight="1" x14ac:dyDescent="0.2">
      <c r="B72" s="8"/>
      <c r="D72" s="8"/>
      <c r="E72" s="9"/>
      <c r="F72" s="9"/>
      <c r="P72" s="102"/>
      <c r="Q72" s="102"/>
      <c r="R72" s="102"/>
      <c r="S72" s="102"/>
      <c r="T72" s="106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</row>
    <row r="73" spans="2:50" s="71" customFormat="1" x14ac:dyDescent="0.2">
      <c r="B73" s="8"/>
      <c r="D73" s="8"/>
      <c r="E73" s="9"/>
      <c r="F73" s="9"/>
      <c r="P73" s="102"/>
      <c r="Q73" s="102"/>
      <c r="R73" s="102"/>
      <c r="S73" s="102"/>
      <c r="T73" s="106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</row>
    <row r="74" spans="2:50" s="71" customFormat="1" x14ac:dyDescent="0.2">
      <c r="B74" s="8"/>
      <c r="D74" s="8"/>
      <c r="E74" s="9"/>
      <c r="F74" s="9"/>
      <c r="P74" s="102"/>
      <c r="Q74" s="102"/>
      <c r="R74" s="102"/>
      <c r="S74" s="102"/>
      <c r="T74" s="106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</row>
    <row r="75" spans="2:50" s="71" customFormat="1" x14ac:dyDescent="0.2">
      <c r="B75" s="8"/>
      <c r="D75" s="8"/>
      <c r="E75" s="9"/>
      <c r="F75" s="9"/>
      <c r="P75" s="102"/>
      <c r="Q75" s="102"/>
      <c r="R75" s="102"/>
      <c r="S75" s="102"/>
      <c r="T75" s="106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</row>
    <row r="76" spans="2:50" s="71" customFormat="1" x14ac:dyDescent="0.2">
      <c r="B76" s="8"/>
      <c r="D76" s="8"/>
      <c r="E76" s="9"/>
      <c r="F76" s="9"/>
      <c r="P76" s="102"/>
      <c r="Q76" s="102"/>
      <c r="R76" s="102"/>
      <c r="S76" s="102"/>
      <c r="T76" s="106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</row>
    <row r="77" spans="2:50" s="71" customFormat="1" x14ac:dyDescent="0.2">
      <c r="B77" s="8"/>
      <c r="D77" s="8"/>
      <c r="E77" s="9"/>
      <c r="F77" s="9"/>
      <c r="P77" s="102"/>
      <c r="Q77" s="102"/>
      <c r="R77" s="102"/>
      <c r="S77" s="102"/>
      <c r="T77" s="106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</row>
    <row r="78" spans="2:50" s="71" customFormat="1" x14ac:dyDescent="0.2">
      <c r="B78" s="8"/>
      <c r="D78" s="8"/>
      <c r="E78" s="9"/>
      <c r="F78" s="9"/>
      <c r="P78" s="102"/>
      <c r="Q78" s="102"/>
      <c r="R78" s="102"/>
      <c r="S78" s="102"/>
      <c r="T78" s="106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</row>
    <row r="79" spans="2:50" s="71" customFormat="1" x14ac:dyDescent="0.2">
      <c r="B79" s="8"/>
      <c r="D79" s="8"/>
      <c r="E79" s="9"/>
      <c r="F79" s="9"/>
      <c r="P79" s="102"/>
      <c r="Q79" s="102"/>
      <c r="R79" s="102"/>
      <c r="S79" s="102"/>
      <c r="T79" s="106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</row>
    <row r="80" spans="2:50" s="71" customFormat="1" x14ac:dyDescent="0.2">
      <c r="B80" s="8"/>
      <c r="D80" s="8"/>
      <c r="E80" s="9"/>
      <c r="F80" s="9"/>
      <c r="P80" s="102"/>
      <c r="Q80" s="102"/>
      <c r="R80" s="102"/>
      <c r="S80" s="102"/>
      <c r="T80" s="106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</row>
    <row r="81" spans="2:50" s="71" customFormat="1" x14ac:dyDescent="0.2">
      <c r="B81" s="8"/>
      <c r="D81" s="8"/>
      <c r="E81" s="9"/>
      <c r="F81" s="9"/>
      <c r="P81" s="102"/>
      <c r="Q81" s="102"/>
      <c r="R81" s="102"/>
      <c r="S81" s="102"/>
      <c r="T81" s="106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</row>
    <row r="82" spans="2:50" s="71" customFormat="1" x14ac:dyDescent="0.2">
      <c r="B82" s="8"/>
      <c r="D82" s="8"/>
      <c r="E82" s="9"/>
      <c r="F82" s="9"/>
      <c r="P82" s="102"/>
      <c r="Q82" s="102"/>
      <c r="R82" s="102"/>
      <c r="S82" s="102"/>
      <c r="T82" s="106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</row>
    <row r="83" spans="2:50" s="71" customFormat="1" x14ac:dyDescent="0.2">
      <c r="B83" s="8"/>
      <c r="D83" s="8"/>
      <c r="E83" s="9"/>
      <c r="F83" s="9"/>
      <c r="P83" s="102"/>
      <c r="Q83" s="102"/>
      <c r="R83" s="102"/>
      <c r="S83" s="102"/>
      <c r="T83" s="106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</row>
    <row r="84" spans="2:50" s="71" customFormat="1" x14ac:dyDescent="0.2">
      <c r="B84" s="8"/>
      <c r="D84" s="8"/>
      <c r="E84" s="9"/>
      <c r="F84" s="9"/>
      <c r="P84" s="102"/>
      <c r="Q84" s="102"/>
      <c r="R84" s="102"/>
      <c r="S84" s="102"/>
      <c r="T84" s="106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</row>
    <row r="85" spans="2:50" s="71" customFormat="1" x14ac:dyDescent="0.2">
      <c r="B85" s="8"/>
      <c r="D85" s="8"/>
      <c r="E85" s="9"/>
      <c r="F85" s="9"/>
      <c r="P85" s="102"/>
      <c r="Q85" s="102"/>
      <c r="R85" s="102"/>
      <c r="S85" s="102"/>
      <c r="T85" s="106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</row>
    <row r="86" spans="2:50" s="71" customFormat="1" x14ac:dyDescent="0.2">
      <c r="B86" s="8"/>
      <c r="D86" s="8"/>
      <c r="E86" s="9"/>
      <c r="F86" s="9"/>
      <c r="P86" s="102"/>
      <c r="Q86" s="102"/>
      <c r="R86" s="102"/>
      <c r="S86" s="102"/>
      <c r="T86" s="106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</row>
    <row r="87" spans="2:50" s="71" customFormat="1" x14ac:dyDescent="0.2">
      <c r="B87" s="8"/>
      <c r="D87" s="8"/>
      <c r="E87" s="9"/>
      <c r="F87" s="9"/>
      <c r="P87" s="102"/>
      <c r="Q87" s="102"/>
      <c r="R87" s="102"/>
      <c r="S87" s="102"/>
      <c r="T87" s="106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</row>
    <row r="88" spans="2:50" s="71" customFormat="1" x14ac:dyDescent="0.2">
      <c r="B88" s="8"/>
      <c r="D88" s="8"/>
      <c r="E88" s="9"/>
      <c r="F88" s="9"/>
      <c r="P88" s="102"/>
      <c r="Q88" s="102"/>
      <c r="R88" s="102"/>
      <c r="S88" s="102"/>
      <c r="T88" s="106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</row>
    <row r="89" spans="2:50" s="71" customFormat="1" x14ac:dyDescent="0.2">
      <c r="B89" s="8"/>
      <c r="D89" s="8"/>
      <c r="E89" s="9"/>
      <c r="F89" s="9"/>
      <c r="P89" s="102"/>
      <c r="Q89" s="102"/>
      <c r="R89" s="102"/>
      <c r="S89" s="102"/>
      <c r="T89" s="106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</row>
    <row r="90" spans="2:50" s="71" customFormat="1" x14ac:dyDescent="0.2">
      <c r="B90" s="8"/>
      <c r="D90" s="8"/>
      <c r="E90" s="9"/>
      <c r="F90" s="9"/>
      <c r="P90" s="102"/>
      <c r="Q90" s="102"/>
      <c r="R90" s="102"/>
      <c r="S90" s="102"/>
      <c r="T90" s="106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</row>
    <row r="91" spans="2:50" s="71" customFormat="1" x14ac:dyDescent="0.2">
      <c r="B91" s="8"/>
      <c r="D91" s="8"/>
      <c r="E91" s="9"/>
      <c r="F91" s="9"/>
      <c r="P91" s="102"/>
      <c r="Q91" s="102"/>
      <c r="R91" s="102"/>
      <c r="S91" s="102"/>
      <c r="T91" s="106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</row>
    <row r="92" spans="2:50" s="71" customFormat="1" x14ac:dyDescent="0.2">
      <c r="B92" s="8"/>
      <c r="D92" s="8"/>
      <c r="E92" s="9"/>
      <c r="F92" s="9"/>
      <c r="P92" s="102"/>
      <c r="Q92" s="102"/>
      <c r="R92" s="102"/>
      <c r="S92" s="102"/>
      <c r="T92" s="106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</row>
    <row r="93" spans="2:50" s="71" customFormat="1" x14ac:dyDescent="0.2">
      <c r="B93" s="8"/>
      <c r="D93" s="8"/>
      <c r="E93" s="9"/>
      <c r="F93" s="9"/>
      <c r="P93" s="102"/>
      <c r="Q93" s="102"/>
      <c r="R93" s="102"/>
      <c r="S93" s="102"/>
      <c r="T93" s="106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</row>
    <row r="94" spans="2:50" s="71" customFormat="1" x14ac:dyDescent="0.2">
      <c r="B94" s="8"/>
      <c r="D94" s="8"/>
      <c r="E94" s="9"/>
      <c r="F94" s="9"/>
      <c r="P94" s="102"/>
      <c r="Q94" s="102"/>
      <c r="R94" s="102"/>
      <c r="S94" s="102"/>
      <c r="T94" s="106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</row>
    <row r="95" spans="2:50" s="71" customFormat="1" x14ac:dyDescent="0.2">
      <c r="B95" s="8"/>
      <c r="D95" s="8"/>
      <c r="E95" s="9"/>
      <c r="F95" s="9"/>
      <c r="P95" s="102"/>
      <c r="Q95" s="102"/>
      <c r="R95" s="102"/>
      <c r="S95" s="102"/>
      <c r="T95" s="106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</row>
    <row r="96" spans="2:50" s="71" customFormat="1" x14ac:dyDescent="0.2">
      <c r="B96" s="8"/>
      <c r="D96" s="8"/>
      <c r="E96" s="9"/>
      <c r="F96" s="9"/>
      <c r="P96" s="102"/>
      <c r="Q96" s="102"/>
      <c r="R96" s="102"/>
      <c r="S96" s="102"/>
      <c r="T96" s="106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</row>
    <row r="97" spans="2:50" s="71" customFormat="1" x14ac:dyDescent="0.2">
      <c r="B97" s="8"/>
      <c r="D97" s="8"/>
      <c r="E97" s="9"/>
      <c r="F97" s="9"/>
      <c r="P97" s="102"/>
      <c r="Q97" s="102"/>
      <c r="R97" s="102"/>
      <c r="S97" s="102"/>
      <c r="T97" s="106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</row>
    <row r="98" spans="2:50" s="71" customFormat="1" x14ac:dyDescent="0.2">
      <c r="B98" s="8"/>
      <c r="D98" s="8"/>
      <c r="E98" s="9"/>
      <c r="F98" s="9"/>
      <c r="P98" s="102"/>
      <c r="Q98" s="102"/>
      <c r="R98" s="102"/>
      <c r="S98" s="102"/>
      <c r="T98" s="106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</row>
    <row r="99" spans="2:50" s="71" customFormat="1" x14ac:dyDescent="0.2">
      <c r="B99" s="8"/>
      <c r="D99" s="8"/>
      <c r="E99" s="9"/>
      <c r="F99" s="9"/>
      <c r="P99" s="102"/>
      <c r="Q99" s="102"/>
      <c r="R99" s="102"/>
      <c r="S99" s="102"/>
      <c r="T99" s="106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</row>
    <row r="100" spans="2:50" s="71" customFormat="1" x14ac:dyDescent="0.2">
      <c r="B100" s="8"/>
      <c r="D100" s="8"/>
      <c r="E100" s="9"/>
      <c r="F100" s="9"/>
      <c r="P100" s="102"/>
      <c r="Q100" s="102"/>
      <c r="R100" s="102"/>
      <c r="S100" s="102"/>
      <c r="T100" s="106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</row>
    <row r="101" spans="2:50" s="71" customFormat="1" x14ac:dyDescent="0.2">
      <c r="B101" s="8"/>
      <c r="D101" s="8"/>
      <c r="E101" s="9"/>
      <c r="F101" s="9"/>
      <c r="P101" s="102"/>
      <c r="Q101" s="102"/>
      <c r="R101" s="102"/>
      <c r="S101" s="102"/>
      <c r="T101" s="106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</row>
    <row r="102" spans="2:50" s="71" customFormat="1" x14ac:dyDescent="0.2">
      <c r="B102" s="8"/>
      <c r="D102" s="8"/>
      <c r="E102" s="9"/>
      <c r="F102" s="9"/>
      <c r="P102" s="102"/>
      <c r="Q102" s="102"/>
      <c r="R102" s="102"/>
      <c r="S102" s="102"/>
      <c r="T102" s="106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</row>
    <row r="103" spans="2:50" s="71" customFormat="1" x14ac:dyDescent="0.2">
      <c r="B103" s="8"/>
      <c r="D103" s="8"/>
      <c r="E103" s="9"/>
      <c r="F103" s="9"/>
      <c r="P103" s="102"/>
      <c r="Q103" s="102"/>
      <c r="R103" s="102"/>
      <c r="S103" s="102"/>
      <c r="T103" s="106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</row>
    <row r="104" spans="2:50" s="71" customFormat="1" x14ac:dyDescent="0.2">
      <c r="B104" s="8"/>
      <c r="D104" s="8"/>
      <c r="E104" s="9"/>
      <c r="F104" s="9"/>
      <c r="P104" s="102"/>
      <c r="Q104" s="102"/>
      <c r="R104" s="102"/>
      <c r="S104" s="102"/>
      <c r="T104" s="106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</row>
    <row r="105" spans="2:50" s="71" customFormat="1" x14ac:dyDescent="0.2">
      <c r="B105" s="8"/>
      <c r="D105" s="8"/>
      <c r="E105" s="9"/>
      <c r="F105" s="9"/>
      <c r="P105" s="102"/>
      <c r="Q105" s="102"/>
      <c r="R105" s="102"/>
      <c r="S105" s="102"/>
      <c r="T105" s="106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</row>
    <row r="106" spans="2:50" s="71" customFormat="1" x14ac:dyDescent="0.2">
      <c r="B106" s="8"/>
      <c r="D106" s="8"/>
      <c r="E106" s="9"/>
      <c r="F106" s="9"/>
      <c r="P106" s="102"/>
      <c r="Q106" s="102"/>
      <c r="R106" s="102"/>
      <c r="S106" s="102"/>
      <c r="T106" s="106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</row>
    <row r="107" spans="2:50" s="71" customFormat="1" x14ac:dyDescent="0.2">
      <c r="B107" s="8"/>
      <c r="D107" s="8"/>
      <c r="E107" s="9"/>
      <c r="F107" s="9"/>
      <c r="P107" s="102"/>
      <c r="Q107" s="102"/>
      <c r="R107" s="102"/>
      <c r="S107" s="102"/>
      <c r="T107" s="106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</row>
    <row r="108" spans="2:50" s="71" customFormat="1" x14ac:dyDescent="0.2">
      <c r="B108" s="8"/>
      <c r="D108" s="8"/>
      <c r="E108" s="9"/>
      <c r="F108" s="9"/>
      <c r="P108" s="102"/>
      <c r="Q108" s="102"/>
      <c r="R108" s="102"/>
      <c r="S108" s="102"/>
      <c r="T108" s="106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</row>
    <row r="109" spans="2:50" s="71" customFormat="1" x14ac:dyDescent="0.2">
      <c r="B109" s="8"/>
      <c r="D109" s="8"/>
      <c r="E109" s="9"/>
      <c r="F109" s="9"/>
      <c r="P109" s="102"/>
      <c r="Q109" s="102"/>
      <c r="R109" s="102"/>
      <c r="S109" s="102"/>
      <c r="T109" s="106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</row>
    <row r="110" spans="2:50" s="71" customFormat="1" x14ac:dyDescent="0.2">
      <c r="B110" s="8"/>
      <c r="D110" s="8"/>
      <c r="E110" s="9"/>
      <c r="F110" s="9"/>
      <c r="P110" s="102"/>
      <c r="Q110" s="102"/>
      <c r="R110" s="102"/>
      <c r="S110" s="102"/>
      <c r="T110" s="106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</row>
    <row r="111" spans="2:50" s="71" customFormat="1" x14ac:dyDescent="0.2">
      <c r="B111" s="8"/>
      <c r="D111" s="8"/>
      <c r="E111" s="9"/>
      <c r="F111" s="9"/>
      <c r="P111" s="102"/>
      <c r="Q111" s="102"/>
      <c r="R111" s="102"/>
      <c r="S111" s="102"/>
      <c r="T111" s="106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</row>
    <row r="112" spans="2:50" s="71" customFormat="1" x14ac:dyDescent="0.2">
      <c r="B112" s="8"/>
      <c r="D112" s="8"/>
      <c r="E112" s="9"/>
      <c r="F112" s="9"/>
      <c r="P112" s="102"/>
      <c r="Q112" s="102"/>
      <c r="R112" s="102"/>
      <c r="S112" s="102"/>
      <c r="T112" s="106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</row>
    <row r="113" spans="2:50" s="71" customFormat="1" x14ac:dyDescent="0.2">
      <c r="B113" s="8"/>
      <c r="D113" s="8"/>
      <c r="E113" s="9"/>
      <c r="F113" s="9"/>
      <c r="P113" s="102"/>
      <c r="Q113" s="102"/>
      <c r="R113" s="102"/>
      <c r="S113" s="102"/>
      <c r="T113" s="106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</row>
    <row r="114" spans="2:50" s="71" customFormat="1" x14ac:dyDescent="0.2">
      <c r="B114" s="8"/>
      <c r="D114" s="8"/>
      <c r="E114" s="9"/>
      <c r="F114" s="9"/>
      <c r="P114" s="102"/>
      <c r="Q114" s="102"/>
      <c r="R114" s="102"/>
      <c r="S114" s="102"/>
      <c r="T114" s="106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</row>
    <row r="115" spans="2:50" s="71" customFormat="1" x14ac:dyDescent="0.2">
      <c r="B115" s="8"/>
      <c r="D115" s="8"/>
      <c r="E115" s="9"/>
      <c r="F115" s="9"/>
      <c r="P115" s="102"/>
      <c r="Q115" s="102"/>
      <c r="R115" s="102"/>
      <c r="S115" s="102"/>
      <c r="T115" s="106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</row>
    <row r="116" spans="2:50" s="71" customFormat="1" x14ac:dyDescent="0.2">
      <c r="B116" s="8"/>
      <c r="D116" s="8"/>
      <c r="E116" s="9"/>
      <c r="F116" s="9"/>
      <c r="P116" s="102"/>
      <c r="Q116" s="102"/>
      <c r="R116" s="102"/>
      <c r="S116" s="102"/>
      <c r="T116" s="106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</row>
    <row r="117" spans="2:50" s="71" customFormat="1" x14ac:dyDescent="0.2">
      <c r="B117" s="8"/>
      <c r="D117" s="8"/>
      <c r="E117" s="9"/>
      <c r="F117" s="9"/>
      <c r="P117" s="102"/>
      <c r="Q117" s="102"/>
      <c r="R117" s="102"/>
      <c r="S117" s="102"/>
      <c r="T117" s="106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</row>
    <row r="118" spans="2:50" s="71" customFormat="1" x14ac:dyDescent="0.2">
      <c r="B118" s="8"/>
      <c r="D118" s="8"/>
      <c r="E118" s="9"/>
      <c r="F118" s="9"/>
      <c r="P118" s="102"/>
      <c r="Q118" s="102"/>
      <c r="R118" s="102"/>
      <c r="S118" s="102"/>
      <c r="T118" s="106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</row>
    <row r="119" spans="2:50" s="71" customFormat="1" x14ac:dyDescent="0.2">
      <c r="B119" s="8"/>
      <c r="D119" s="8"/>
      <c r="E119" s="9"/>
      <c r="F119" s="9"/>
      <c r="P119" s="102"/>
      <c r="Q119" s="102"/>
      <c r="R119" s="102"/>
      <c r="S119" s="102"/>
      <c r="T119" s="106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</row>
    <row r="120" spans="2:50" s="71" customFormat="1" x14ac:dyDescent="0.2">
      <c r="B120" s="8"/>
      <c r="D120" s="8"/>
      <c r="E120" s="9"/>
      <c r="F120" s="9"/>
      <c r="P120" s="102"/>
      <c r="Q120" s="102"/>
      <c r="R120" s="102"/>
      <c r="S120" s="102"/>
      <c r="T120" s="106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</row>
    <row r="121" spans="2:50" s="71" customFormat="1" x14ac:dyDescent="0.2">
      <c r="B121" s="8"/>
      <c r="D121" s="8"/>
      <c r="E121" s="9"/>
      <c r="F121" s="9"/>
      <c r="P121" s="102"/>
      <c r="Q121" s="102"/>
      <c r="R121" s="102"/>
      <c r="S121" s="102"/>
      <c r="T121" s="106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</row>
    <row r="122" spans="2:50" s="71" customFormat="1" x14ac:dyDescent="0.2">
      <c r="B122" s="8"/>
      <c r="D122" s="8"/>
      <c r="E122" s="9"/>
      <c r="F122" s="9"/>
      <c r="P122" s="102"/>
      <c r="Q122" s="102"/>
      <c r="R122" s="102"/>
      <c r="S122" s="102"/>
      <c r="T122" s="106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</row>
    <row r="123" spans="2:50" s="71" customFormat="1" x14ac:dyDescent="0.2">
      <c r="B123" s="8"/>
      <c r="D123" s="8"/>
      <c r="E123" s="9"/>
      <c r="F123" s="9"/>
      <c r="P123" s="102"/>
      <c r="Q123" s="102"/>
      <c r="R123" s="102"/>
      <c r="S123" s="102"/>
      <c r="T123" s="106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</row>
    <row r="124" spans="2:50" s="71" customFormat="1" x14ac:dyDescent="0.2">
      <c r="B124" s="8"/>
      <c r="D124" s="8"/>
      <c r="E124" s="9"/>
      <c r="F124" s="9"/>
      <c r="P124" s="102"/>
      <c r="Q124" s="102"/>
      <c r="R124" s="102"/>
      <c r="S124" s="102"/>
      <c r="T124" s="106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</row>
    <row r="125" spans="2:50" s="71" customFormat="1" x14ac:dyDescent="0.2">
      <c r="B125" s="8"/>
      <c r="D125" s="8"/>
      <c r="E125" s="9"/>
      <c r="F125" s="9"/>
      <c r="P125" s="102"/>
      <c r="Q125" s="102"/>
      <c r="R125" s="102"/>
      <c r="S125" s="102"/>
      <c r="T125" s="106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</row>
    <row r="126" spans="2:50" s="71" customFormat="1" x14ac:dyDescent="0.2">
      <c r="B126" s="8"/>
      <c r="D126" s="8"/>
      <c r="E126" s="9"/>
      <c r="F126" s="9"/>
      <c r="P126" s="102"/>
      <c r="Q126" s="102"/>
      <c r="R126" s="102"/>
      <c r="S126" s="102"/>
      <c r="T126" s="106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</row>
    <row r="127" spans="2:50" s="71" customFormat="1" x14ac:dyDescent="0.2">
      <c r="B127" s="8"/>
      <c r="D127" s="8"/>
      <c r="E127" s="9"/>
      <c r="F127" s="9"/>
      <c r="P127" s="102"/>
      <c r="Q127" s="102"/>
      <c r="R127" s="102"/>
      <c r="S127" s="102"/>
      <c r="T127" s="106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</row>
    <row r="128" spans="2:50" s="71" customFormat="1" x14ac:dyDescent="0.2">
      <c r="B128" s="8"/>
      <c r="D128" s="8"/>
      <c r="E128" s="9"/>
      <c r="F128" s="9"/>
      <c r="P128" s="102"/>
      <c r="Q128" s="102"/>
      <c r="R128" s="102"/>
      <c r="S128" s="102"/>
      <c r="T128" s="106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</row>
    <row r="129" spans="2:50" s="71" customFormat="1" x14ac:dyDescent="0.2">
      <c r="B129" s="8"/>
      <c r="D129" s="8"/>
      <c r="E129" s="9"/>
      <c r="F129" s="9"/>
      <c r="P129" s="102"/>
      <c r="Q129" s="102"/>
      <c r="R129" s="102"/>
      <c r="S129" s="102"/>
      <c r="T129" s="106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</row>
    <row r="130" spans="2:50" s="71" customFormat="1" x14ac:dyDescent="0.2">
      <c r="B130" s="8"/>
      <c r="D130" s="8"/>
      <c r="E130" s="9"/>
      <c r="F130" s="9"/>
      <c r="P130" s="102"/>
      <c r="Q130" s="102"/>
      <c r="R130" s="102"/>
      <c r="S130" s="102"/>
      <c r="T130" s="106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</row>
    <row r="131" spans="2:50" s="71" customFormat="1" x14ac:dyDescent="0.2">
      <c r="B131" s="8"/>
      <c r="D131" s="8"/>
      <c r="E131" s="9"/>
      <c r="F131" s="9"/>
      <c r="P131" s="102"/>
      <c r="Q131" s="102"/>
      <c r="R131" s="102"/>
      <c r="S131" s="102"/>
      <c r="T131" s="106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</row>
    <row r="132" spans="2:50" s="71" customFormat="1" x14ac:dyDescent="0.2">
      <c r="B132" s="8"/>
      <c r="D132" s="8"/>
      <c r="E132" s="9"/>
      <c r="F132" s="9"/>
      <c r="P132" s="102"/>
      <c r="Q132" s="102"/>
      <c r="R132" s="102"/>
      <c r="S132" s="102"/>
      <c r="T132" s="106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</row>
    <row r="133" spans="2:50" s="71" customFormat="1" x14ac:dyDescent="0.2">
      <c r="B133" s="8"/>
      <c r="D133" s="8"/>
      <c r="E133" s="9"/>
      <c r="F133" s="9"/>
      <c r="P133" s="102"/>
      <c r="Q133" s="102"/>
      <c r="R133" s="102"/>
      <c r="S133" s="102"/>
      <c r="T133" s="106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</row>
    <row r="134" spans="2:50" s="71" customFormat="1" x14ac:dyDescent="0.2">
      <c r="B134" s="8"/>
      <c r="D134" s="8"/>
      <c r="E134" s="9"/>
      <c r="F134" s="9"/>
      <c r="P134" s="102"/>
      <c r="Q134" s="102"/>
      <c r="R134" s="102"/>
      <c r="S134" s="102"/>
      <c r="T134" s="106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</row>
    <row r="135" spans="2:50" s="71" customFormat="1" x14ac:dyDescent="0.2">
      <c r="B135" s="8"/>
      <c r="D135" s="8"/>
      <c r="E135" s="9"/>
      <c r="F135" s="9"/>
      <c r="P135" s="102"/>
      <c r="Q135" s="102"/>
      <c r="R135" s="102"/>
      <c r="S135" s="102"/>
      <c r="T135" s="106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</row>
    <row r="136" spans="2:50" s="71" customFormat="1" x14ac:dyDescent="0.2">
      <c r="B136" s="8"/>
      <c r="D136" s="8"/>
      <c r="E136" s="9"/>
      <c r="F136" s="9"/>
      <c r="P136" s="102"/>
      <c r="Q136" s="102"/>
      <c r="R136" s="102"/>
      <c r="S136" s="102"/>
      <c r="T136" s="106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</row>
    <row r="137" spans="2:50" s="71" customFormat="1" x14ac:dyDescent="0.2">
      <c r="B137" s="8"/>
      <c r="D137" s="8"/>
      <c r="E137" s="9"/>
      <c r="F137" s="9"/>
      <c r="P137" s="102"/>
      <c r="Q137" s="102"/>
      <c r="R137" s="102"/>
      <c r="S137" s="102"/>
      <c r="T137" s="106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</row>
    <row r="138" spans="2:50" s="71" customFormat="1" x14ac:dyDescent="0.2">
      <c r="B138" s="8"/>
      <c r="D138" s="8"/>
      <c r="E138" s="9"/>
      <c r="F138" s="9"/>
      <c r="P138" s="102"/>
      <c r="Q138" s="102"/>
      <c r="R138" s="102"/>
      <c r="S138" s="102"/>
      <c r="T138" s="106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</row>
    <row r="139" spans="2:50" s="71" customFormat="1" x14ac:dyDescent="0.2">
      <c r="B139" s="8"/>
      <c r="D139" s="8"/>
      <c r="E139" s="9"/>
      <c r="F139" s="9"/>
      <c r="P139" s="102"/>
      <c r="Q139" s="102"/>
      <c r="R139" s="102"/>
      <c r="S139" s="102"/>
      <c r="T139" s="106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</row>
    <row r="140" spans="2:50" s="71" customFormat="1" x14ac:dyDescent="0.2">
      <c r="B140" s="8"/>
      <c r="D140" s="8"/>
      <c r="E140" s="9"/>
      <c r="F140" s="9"/>
      <c r="P140" s="102"/>
      <c r="Q140" s="102"/>
      <c r="R140" s="102"/>
      <c r="S140" s="102"/>
      <c r="T140" s="106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</row>
    <row r="141" spans="2:50" s="71" customFormat="1" x14ac:dyDescent="0.2">
      <c r="B141" s="8"/>
      <c r="D141" s="8"/>
      <c r="E141" s="9"/>
      <c r="F141" s="9"/>
      <c r="P141" s="102"/>
      <c r="Q141" s="102"/>
      <c r="R141" s="102"/>
      <c r="S141" s="102"/>
      <c r="T141" s="106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</row>
    <row r="142" spans="2:50" s="71" customFormat="1" x14ac:dyDescent="0.2">
      <c r="B142" s="8"/>
      <c r="D142" s="8"/>
      <c r="E142" s="9"/>
      <c r="F142" s="9"/>
      <c r="P142" s="102"/>
      <c r="Q142" s="102"/>
      <c r="R142" s="102"/>
      <c r="S142" s="102"/>
      <c r="T142" s="106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</row>
    <row r="143" spans="2:50" s="71" customFormat="1" x14ac:dyDescent="0.2">
      <c r="B143" s="8"/>
      <c r="D143" s="8"/>
      <c r="E143" s="9"/>
      <c r="F143" s="9"/>
      <c r="P143" s="102"/>
      <c r="Q143" s="102"/>
      <c r="R143" s="102"/>
      <c r="S143" s="102"/>
      <c r="T143" s="106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</row>
    <row r="144" spans="2:50" s="71" customFormat="1" x14ac:dyDescent="0.2">
      <c r="B144" s="8"/>
      <c r="D144" s="8"/>
      <c r="E144" s="9"/>
      <c r="F144" s="9"/>
      <c r="P144" s="102"/>
      <c r="Q144" s="102"/>
      <c r="R144" s="102"/>
      <c r="S144" s="102"/>
      <c r="T144" s="106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</row>
    <row r="145" spans="2:50" s="71" customFormat="1" x14ac:dyDescent="0.2">
      <c r="B145" s="8"/>
      <c r="D145" s="8"/>
      <c r="E145" s="9"/>
      <c r="F145" s="9"/>
      <c r="P145" s="102"/>
      <c r="Q145" s="102"/>
      <c r="R145" s="102"/>
      <c r="S145" s="102"/>
      <c r="T145" s="106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</row>
    <row r="146" spans="2:50" s="71" customFormat="1" x14ac:dyDescent="0.2">
      <c r="B146" s="8"/>
      <c r="D146" s="8"/>
      <c r="E146" s="9"/>
      <c r="F146" s="9"/>
      <c r="P146" s="102"/>
      <c r="Q146" s="102"/>
      <c r="R146" s="102"/>
      <c r="S146" s="102"/>
      <c r="T146" s="106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</row>
    <row r="147" spans="2:50" s="71" customFormat="1" x14ac:dyDescent="0.2">
      <c r="B147" s="8"/>
      <c r="D147" s="8"/>
      <c r="E147" s="9"/>
      <c r="F147" s="9"/>
      <c r="P147" s="102"/>
      <c r="Q147" s="102"/>
      <c r="R147" s="102"/>
      <c r="S147" s="102"/>
      <c r="T147" s="106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</row>
    <row r="148" spans="2:50" s="71" customFormat="1" x14ac:dyDescent="0.2">
      <c r="B148" s="8"/>
      <c r="D148" s="8"/>
      <c r="E148" s="9"/>
      <c r="F148" s="9"/>
      <c r="P148" s="102"/>
      <c r="Q148" s="102"/>
      <c r="R148" s="102"/>
      <c r="S148" s="102"/>
      <c r="T148" s="106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02"/>
    </row>
    <row r="149" spans="2:50" s="71" customFormat="1" x14ac:dyDescent="0.2">
      <c r="B149" s="8"/>
      <c r="D149" s="8"/>
      <c r="E149" s="9"/>
      <c r="F149" s="9"/>
      <c r="P149" s="102"/>
      <c r="Q149" s="102"/>
      <c r="R149" s="102"/>
      <c r="S149" s="102"/>
      <c r="T149" s="106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</row>
    <row r="150" spans="2:50" s="71" customFormat="1" x14ac:dyDescent="0.2">
      <c r="B150" s="8"/>
      <c r="D150" s="8"/>
      <c r="E150" s="9"/>
      <c r="F150" s="9"/>
      <c r="P150" s="102"/>
      <c r="Q150" s="102"/>
      <c r="R150" s="102"/>
      <c r="S150" s="102"/>
      <c r="T150" s="106"/>
      <c r="U150" s="102"/>
      <c r="V150" s="102"/>
      <c r="W150" s="102"/>
      <c r="X150" s="102"/>
      <c r="Y150" s="102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</row>
    <row r="151" spans="2:50" s="71" customFormat="1" x14ac:dyDescent="0.2">
      <c r="B151" s="8"/>
      <c r="D151" s="8"/>
      <c r="E151" s="9"/>
      <c r="F151" s="9"/>
      <c r="P151" s="102"/>
      <c r="Q151" s="102"/>
      <c r="R151" s="102"/>
      <c r="S151" s="102"/>
      <c r="T151" s="106"/>
      <c r="U151" s="102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</row>
    <row r="152" spans="2:50" s="71" customFormat="1" x14ac:dyDescent="0.2">
      <c r="B152" s="8"/>
      <c r="D152" s="8"/>
      <c r="E152" s="9"/>
      <c r="F152" s="9"/>
      <c r="P152" s="102"/>
      <c r="Q152" s="102"/>
      <c r="R152" s="102"/>
      <c r="S152" s="102"/>
      <c r="T152" s="106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</row>
    <row r="153" spans="2:50" s="71" customFormat="1" x14ac:dyDescent="0.2">
      <c r="B153" s="8"/>
      <c r="D153" s="8"/>
      <c r="E153" s="9"/>
      <c r="F153" s="9"/>
      <c r="P153" s="102"/>
      <c r="Q153" s="102"/>
      <c r="R153" s="102"/>
      <c r="S153" s="102"/>
      <c r="T153" s="106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02"/>
    </row>
    <row r="154" spans="2:50" s="71" customFormat="1" x14ac:dyDescent="0.2">
      <c r="B154" s="8"/>
      <c r="D154" s="8"/>
      <c r="E154" s="9"/>
      <c r="F154" s="9"/>
      <c r="P154" s="102"/>
      <c r="Q154" s="102"/>
      <c r="R154" s="102"/>
      <c r="S154" s="102"/>
      <c r="T154" s="106"/>
      <c r="U154" s="102"/>
      <c r="V154" s="102"/>
      <c r="W154" s="102"/>
      <c r="X154" s="102"/>
      <c r="Y154" s="102"/>
      <c r="Z154" s="102"/>
      <c r="AA154" s="102"/>
      <c r="AB154" s="102"/>
      <c r="AC154" s="102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</row>
    <row r="155" spans="2:50" s="71" customFormat="1" x14ac:dyDescent="0.2">
      <c r="B155" s="8"/>
      <c r="D155" s="8"/>
      <c r="E155" s="9"/>
      <c r="F155" s="9"/>
      <c r="P155" s="102"/>
      <c r="Q155" s="102"/>
      <c r="R155" s="102"/>
      <c r="S155" s="102"/>
      <c r="T155" s="106"/>
      <c r="U155" s="102"/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</row>
    <row r="156" spans="2:50" s="71" customFormat="1" x14ac:dyDescent="0.2">
      <c r="B156" s="8"/>
      <c r="D156" s="8"/>
      <c r="E156" s="9"/>
      <c r="F156" s="9"/>
      <c r="P156" s="102"/>
      <c r="Q156" s="102"/>
      <c r="R156" s="102"/>
      <c r="S156" s="102"/>
      <c r="T156" s="106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</row>
    <row r="157" spans="2:50" s="71" customFormat="1" x14ac:dyDescent="0.2">
      <c r="B157" s="8"/>
      <c r="D157" s="8"/>
      <c r="E157" s="9"/>
      <c r="F157" s="9"/>
      <c r="P157" s="102"/>
      <c r="Q157" s="102"/>
      <c r="R157" s="102"/>
      <c r="S157" s="102"/>
      <c r="T157" s="106"/>
      <c r="U157" s="102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</row>
    <row r="158" spans="2:50" s="71" customFormat="1" x14ac:dyDescent="0.2">
      <c r="B158" s="8"/>
      <c r="D158" s="8"/>
      <c r="E158" s="9"/>
      <c r="F158" s="9"/>
      <c r="P158" s="102"/>
      <c r="Q158" s="102"/>
      <c r="R158" s="102"/>
      <c r="S158" s="102"/>
      <c r="T158" s="106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</row>
    <row r="159" spans="2:50" s="71" customFormat="1" x14ac:dyDescent="0.2">
      <c r="B159" s="8"/>
      <c r="D159" s="8"/>
      <c r="E159" s="9"/>
      <c r="F159" s="9"/>
      <c r="P159" s="102"/>
      <c r="Q159" s="102"/>
      <c r="R159" s="102"/>
      <c r="S159" s="102"/>
      <c r="T159" s="106"/>
      <c r="U159" s="102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</row>
    <row r="160" spans="2:50" s="71" customFormat="1" x14ac:dyDescent="0.2">
      <c r="B160" s="8"/>
      <c r="D160" s="8"/>
      <c r="E160" s="9"/>
      <c r="F160" s="9"/>
      <c r="P160" s="102"/>
      <c r="Q160" s="102"/>
      <c r="R160" s="102"/>
      <c r="S160" s="102"/>
      <c r="T160" s="106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</row>
    <row r="161" spans="2:50" s="71" customFormat="1" x14ac:dyDescent="0.2">
      <c r="B161" s="8"/>
      <c r="D161" s="8"/>
      <c r="E161" s="9"/>
      <c r="F161" s="9"/>
      <c r="P161" s="102"/>
      <c r="Q161" s="102"/>
      <c r="R161" s="102"/>
      <c r="S161" s="102"/>
      <c r="T161" s="106"/>
      <c r="U161" s="102"/>
      <c r="V161" s="102"/>
      <c r="W161" s="102"/>
      <c r="X161" s="102"/>
      <c r="Y161" s="102"/>
      <c r="Z161" s="102"/>
      <c r="AA161" s="102"/>
      <c r="AB161" s="102"/>
      <c r="AC161" s="102"/>
      <c r="AD161" s="102"/>
      <c r="AE161" s="102"/>
      <c r="AF161" s="102"/>
      <c r="AG161" s="102"/>
      <c r="AH161" s="102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S161" s="102"/>
      <c r="AT161" s="102"/>
      <c r="AU161" s="102"/>
      <c r="AV161" s="102"/>
      <c r="AW161" s="102"/>
      <c r="AX161" s="102"/>
    </row>
    <row r="162" spans="2:50" s="71" customFormat="1" x14ac:dyDescent="0.2">
      <c r="B162" s="8"/>
      <c r="D162" s="8"/>
      <c r="E162" s="9"/>
      <c r="F162" s="9"/>
      <c r="P162" s="102"/>
      <c r="Q162" s="102"/>
      <c r="R162" s="102"/>
      <c r="S162" s="102"/>
      <c r="T162" s="106"/>
      <c r="U162" s="102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</row>
    <row r="163" spans="2:50" s="71" customFormat="1" x14ac:dyDescent="0.2">
      <c r="B163" s="8"/>
      <c r="D163" s="8"/>
      <c r="E163" s="9"/>
      <c r="F163" s="9"/>
      <c r="P163" s="102"/>
      <c r="Q163" s="102"/>
      <c r="R163" s="102"/>
      <c r="S163" s="102"/>
      <c r="T163" s="106"/>
      <c r="U163" s="102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  <c r="AU163" s="102"/>
      <c r="AV163" s="102"/>
      <c r="AW163" s="102"/>
      <c r="AX163" s="102"/>
    </row>
    <row r="164" spans="2:50" s="71" customFormat="1" x14ac:dyDescent="0.2">
      <c r="B164" s="8"/>
      <c r="D164" s="8"/>
      <c r="E164" s="9"/>
      <c r="F164" s="9"/>
      <c r="P164" s="102"/>
      <c r="Q164" s="102"/>
      <c r="R164" s="102"/>
      <c r="S164" s="102"/>
      <c r="T164" s="106"/>
      <c r="U164" s="102"/>
      <c r="V164" s="102"/>
      <c r="W164" s="102"/>
      <c r="X164" s="102"/>
      <c r="Y164" s="102"/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</row>
    <row r="165" spans="2:50" s="71" customFormat="1" x14ac:dyDescent="0.2">
      <c r="B165" s="8"/>
      <c r="D165" s="8"/>
      <c r="E165" s="9"/>
      <c r="F165" s="9"/>
      <c r="P165" s="102"/>
      <c r="Q165" s="102"/>
      <c r="R165" s="102"/>
      <c r="S165" s="102"/>
      <c r="T165" s="106"/>
      <c r="U165" s="102"/>
      <c r="V165" s="102"/>
      <c r="W165" s="102"/>
      <c r="X165" s="102"/>
      <c r="Y165" s="102"/>
      <c r="Z165" s="102"/>
      <c r="AA165" s="102"/>
      <c r="AB165" s="102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  <c r="AU165" s="102"/>
      <c r="AV165" s="102"/>
      <c r="AW165" s="102"/>
      <c r="AX165" s="102"/>
    </row>
    <row r="166" spans="2:50" s="71" customFormat="1" x14ac:dyDescent="0.2">
      <c r="B166" s="8"/>
      <c r="D166" s="8"/>
      <c r="E166" s="9"/>
      <c r="F166" s="9"/>
      <c r="P166" s="102"/>
      <c r="Q166" s="102"/>
      <c r="R166" s="102"/>
      <c r="S166" s="102"/>
      <c r="T166" s="106"/>
      <c r="U166" s="102"/>
      <c r="V166" s="102"/>
      <c r="W166" s="102"/>
      <c r="X166" s="102"/>
      <c r="Y166" s="102"/>
      <c r="Z166" s="102"/>
      <c r="AA166" s="102"/>
      <c r="AB166" s="102"/>
      <c r="AC166" s="102"/>
      <c r="AD166" s="102"/>
      <c r="AE166" s="102"/>
      <c r="AF166" s="102"/>
      <c r="AG166" s="10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  <c r="AU166" s="102"/>
      <c r="AV166" s="102"/>
      <c r="AW166" s="102"/>
      <c r="AX166" s="102"/>
    </row>
    <row r="167" spans="2:50" s="71" customFormat="1" x14ac:dyDescent="0.2">
      <c r="B167" s="8"/>
      <c r="D167" s="8"/>
      <c r="E167" s="9"/>
      <c r="F167" s="9"/>
      <c r="P167" s="102"/>
      <c r="Q167" s="102"/>
      <c r="R167" s="102"/>
      <c r="S167" s="102"/>
      <c r="T167" s="106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  <c r="AX167" s="102"/>
    </row>
    <row r="168" spans="2:50" s="71" customFormat="1" x14ac:dyDescent="0.2">
      <c r="B168" s="8"/>
      <c r="D168" s="8"/>
      <c r="E168" s="9"/>
      <c r="F168" s="9"/>
      <c r="P168" s="102"/>
      <c r="Q168" s="102"/>
      <c r="R168" s="102"/>
      <c r="S168" s="102"/>
      <c r="T168" s="106"/>
      <c r="U168" s="102"/>
      <c r="V168" s="102"/>
      <c r="W168" s="102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02"/>
    </row>
    <row r="169" spans="2:50" s="71" customFormat="1" x14ac:dyDescent="0.2">
      <c r="B169" s="8"/>
      <c r="D169" s="8"/>
      <c r="E169" s="9"/>
      <c r="F169" s="9"/>
      <c r="P169" s="102"/>
      <c r="Q169" s="102"/>
      <c r="R169" s="102"/>
      <c r="S169" s="102"/>
      <c r="T169" s="106"/>
      <c r="U169" s="102"/>
      <c r="V169" s="102"/>
      <c r="W169" s="102"/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N169" s="102"/>
      <c r="AO169" s="102"/>
      <c r="AP169" s="102"/>
      <c r="AQ169" s="102"/>
      <c r="AR169" s="102"/>
      <c r="AS169" s="102"/>
      <c r="AT169" s="102"/>
      <c r="AU169" s="102"/>
      <c r="AV169" s="102"/>
      <c r="AW169" s="102"/>
      <c r="AX169" s="102"/>
    </row>
    <row r="170" spans="2:50" s="71" customFormat="1" x14ac:dyDescent="0.2">
      <c r="B170" s="8"/>
      <c r="D170" s="8"/>
      <c r="E170" s="9"/>
      <c r="F170" s="9"/>
      <c r="P170" s="102"/>
      <c r="Q170" s="102"/>
      <c r="R170" s="102"/>
      <c r="S170" s="102"/>
      <c r="T170" s="106"/>
      <c r="U170" s="102"/>
      <c r="V170" s="102"/>
      <c r="W170" s="102"/>
      <c r="X170" s="102"/>
      <c r="Y170" s="102"/>
      <c r="Z170" s="102"/>
      <c r="AA170" s="102"/>
      <c r="AB170" s="102"/>
      <c r="AC170" s="102"/>
      <c r="AD170" s="102"/>
      <c r="AE170" s="102"/>
      <c r="AF170" s="102"/>
      <c r="AG170" s="102"/>
      <c r="AH170" s="102"/>
      <c r="AI170" s="102"/>
      <c r="AJ170" s="102"/>
      <c r="AK170" s="102"/>
      <c r="AL170" s="102"/>
      <c r="AM170" s="102"/>
      <c r="AN170" s="102"/>
      <c r="AO170" s="102"/>
      <c r="AP170" s="102"/>
      <c r="AQ170" s="102"/>
      <c r="AR170" s="102"/>
      <c r="AS170" s="102"/>
      <c r="AT170" s="102"/>
      <c r="AU170" s="102"/>
      <c r="AV170" s="102"/>
      <c r="AW170" s="102"/>
      <c r="AX170" s="102"/>
    </row>
    <row r="171" spans="2:50" s="71" customFormat="1" x14ac:dyDescent="0.2">
      <c r="B171" s="8"/>
      <c r="D171" s="8"/>
      <c r="E171" s="9"/>
      <c r="F171" s="9"/>
      <c r="P171" s="102"/>
      <c r="Q171" s="102"/>
      <c r="R171" s="102"/>
      <c r="S171" s="102"/>
      <c r="T171" s="106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</row>
    <row r="172" spans="2:50" s="71" customFormat="1" x14ac:dyDescent="0.2">
      <c r="B172" s="8"/>
      <c r="D172" s="8"/>
      <c r="E172" s="9"/>
      <c r="F172" s="9"/>
      <c r="P172" s="102"/>
      <c r="Q172" s="102"/>
      <c r="R172" s="102"/>
      <c r="S172" s="102"/>
      <c r="T172" s="106"/>
      <c r="U172" s="102"/>
      <c r="V172" s="102"/>
      <c r="W172" s="102"/>
      <c r="X172" s="102"/>
      <c r="Y172" s="102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</row>
    <row r="173" spans="2:50" s="71" customFormat="1" x14ac:dyDescent="0.2">
      <c r="B173" s="8"/>
      <c r="D173" s="8"/>
      <c r="E173" s="9"/>
      <c r="F173" s="9"/>
      <c r="P173" s="102"/>
      <c r="Q173" s="102"/>
      <c r="R173" s="102"/>
      <c r="S173" s="102"/>
      <c r="T173" s="106"/>
      <c r="U173" s="102"/>
      <c r="V173" s="102"/>
      <c r="W173" s="102"/>
      <c r="X173" s="102"/>
      <c r="Y173" s="102"/>
      <c r="Z173" s="102"/>
      <c r="AA173" s="102"/>
      <c r="AB173" s="102"/>
      <c r="AC173" s="102"/>
      <c r="AD173" s="102"/>
      <c r="AE173" s="102"/>
      <c r="AF173" s="102"/>
      <c r="AG173" s="102"/>
      <c r="AH173" s="102"/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02"/>
    </row>
    <row r="174" spans="2:50" s="71" customFormat="1" x14ac:dyDescent="0.2">
      <c r="B174" s="8"/>
      <c r="D174" s="8"/>
      <c r="E174" s="9"/>
      <c r="F174" s="9"/>
      <c r="P174" s="102"/>
      <c r="Q174" s="102"/>
      <c r="R174" s="102"/>
      <c r="S174" s="102"/>
      <c r="T174" s="106"/>
      <c r="U174" s="102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</row>
    <row r="175" spans="2:50" s="71" customFormat="1" x14ac:dyDescent="0.2">
      <c r="B175" s="8"/>
      <c r="D175" s="8"/>
      <c r="E175" s="9"/>
      <c r="F175" s="9"/>
      <c r="P175" s="102"/>
      <c r="Q175" s="102"/>
      <c r="R175" s="102"/>
      <c r="S175" s="102"/>
      <c r="T175" s="106"/>
      <c r="U175" s="102"/>
      <c r="V175" s="102"/>
      <c r="W175" s="102"/>
      <c r="X175" s="102"/>
      <c r="Y175" s="102"/>
      <c r="Z175" s="102"/>
      <c r="AA175" s="102"/>
      <c r="AB175" s="102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</row>
    <row r="176" spans="2:50" s="71" customFormat="1" x14ac:dyDescent="0.2">
      <c r="B176" s="8"/>
      <c r="D176" s="8"/>
      <c r="E176" s="9"/>
      <c r="F176" s="9"/>
      <c r="P176" s="102"/>
      <c r="Q176" s="102"/>
      <c r="R176" s="102"/>
      <c r="S176" s="102"/>
      <c r="T176" s="106"/>
      <c r="U176" s="102"/>
      <c r="V176" s="102"/>
      <c r="W176" s="102"/>
      <c r="X176" s="102"/>
      <c r="Y176" s="102"/>
      <c r="Z176" s="102"/>
      <c r="AA176" s="102"/>
      <c r="AB176" s="102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T176" s="102"/>
      <c r="AU176" s="102"/>
      <c r="AV176" s="102"/>
      <c r="AW176" s="102"/>
      <c r="AX176" s="102"/>
    </row>
    <row r="177" spans="2:50" s="71" customFormat="1" x14ac:dyDescent="0.2">
      <c r="B177" s="8"/>
      <c r="D177" s="8"/>
      <c r="E177" s="9"/>
      <c r="F177" s="9"/>
      <c r="P177" s="102"/>
      <c r="Q177" s="102"/>
      <c r="R177" s="102"/>
      <c r="S177" s="102"/>
      <c r="T177" s="106"/>
      <c r="U177" s="102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T177" s="102"/>
      <c r="AU177" s="102"/>
      <c r="AV177" s="102"/>
      <c r="AW177" s="102"/>
      <c r="AX177" s="102"/>
    </row>
    <row r="178" spans="2:50" s="71" customFormat="1" x14ac:dyDescent="0.2">
      <c r="B178" s="8"/>
      <c r="D178" s="8"/>
      <c r="E178" s="9"/>
      <c r="F178" s="9"/>
      <c r="P178" s="102"/>
      <c r="Q178" s="102"/>
      <c r="R178" s="102"/>
      <c r="S178" s="102"/>
      <c r="T178" s="106"/>
      <c r="U178" s="102"/>
      <c r="V178" s="102"/>
      <c r="W178" s="102"/>
      <c r="X178" s="102"/>
      <c r="Y178" s="102"/>
      <c r="Z178" s="102"/>
      <c r="AA178" s="102"/>
      <c r="AB178" s="102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02"/>
    </row>
    <row r="179" spans="2:50" s="71" customFormat="1" x14ac:dyDescent="0.2">
      <c r="B179" s="8"/>
      <c r="D179" s="8"/>
      <c r="E179" s="9"/>
      <c r="F179" s="9"/>
      <c r="P179" s="102"/>
      <c r="Q179" s="102"/>
      <c r="R179" s="102"/>
      <c r="S179" s="102"/>
      <c r="T179" s="106"/>
      <c r="U179" s="102"/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T179" s="102"/>
      <c r="AU179" s="102"/>
      <c r="AV179" s="102"/>
      <c r="AW179" s="102"/>
      <c r="AX179" s="102"/>
    </row>
    <row r="180" spans="2:50" s="71" customFormat="1" x14ac:dyDescent="0.2">
      <c r="B180" s="8"/>
      <c r="D180" s="8"/>
      <c r="E180" s="9"/>
      <c r="F180" s="9"/>
      <c r="P180" s="102"/>
      <c r="Q180" s="102"/>
      <c r="R180" s="102"/>
      <c r="S180" s="102"/>
      <c r="T180" s="106"/>
      <c r="U180" s="102"/>
      <c r="V180" s="102"/>
      <c r="W180" s="102"/>
      <c r="X180" s="102"/>
      <c r="Y180" s="102"/>
      <c r="Z180" s="102"/>
      <c r="AA180" s="102"/>
      <c r="AB180" s="102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T180" s="102"/>
      <c r="AU180" s="102"/>
      <c r="AV180" s="102"/>
      <c r="AW180" s="102"/>
      <c r="AX180" s="102"/>
    </row>
    <row r="181" spans="2:50" s="71" customFormat="1" x14ac:dyDescent="0.2">
      <c r="B181" s="8"/>
      <c r="D181" s="8"/>
      <c r="E181" s="9"/>
      <c r="F181" s="9"/>
      <c r="P181" s="102"/>
      <c r="Q181" s="102"/>
      <c r="R181" s="102"/>
      <c r="S181" s="102"/>
      <c r="T181" s="106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</row>
    <row r="182" spans="2:50" s="71" customFormat="1" x14ac:dyDescent="0.2">
      <c r="B182" s="8"/>
      <c r="D182" s="8"/>
      <c r="E182" s="9"/>
      <c r="F182" s="9"/>
      <c r="P182" s="102"/>
      <c r="Q182" s="102"/>
      <c r="R182" s="102"/>
      <c r="S182" s="102"/>
      <c r="T182" s="106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</row>
    <row r="183" spans="2:50" s="71" customFormat="1" x14ac:dyDescent="0.2">
      <c r="B183" s="8"/>
      <c r="D183" s="8"/>
      <c r="E183" s="9"/>
      <c r="F183" s="9"/>
      <c r="P183" s="102"/>
      <c r="Q183" s="102"/>
      <c r="R183" s="102"/>
      <c r="S183" s="102"/>
      <c r="T183" s="106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</row>
    <row r="184" spans="2:50" s="71" customFormat="1" x14ac:dyDescent="0.2">
      <c r="B184" s="8"/>
      <c r="D184" s="8"/>
      <c r="E184" s="9"/>
      <c r="F184" s="9"/>
      <c r="P184" s="102"/>
      <c r="Q184" s="102"/>
      <c r="R184" s="102"/>
      <c r="S184" s="102"/>
      <c r="T184" s="106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</row>
    <row r="185" spans="2:50" s="71" customFormat="1" x14ac:dyDescent="0.2">
      <c r="B185" s="8"/>
      <c r="D185" s="8"/>
      <c r="E185" s="9"/>
      <c r="F185" s="9"/>
      <c r="P185" s="102"/>
      <c r="Q185" s="102"/>
      <c r="R185" s="102"/>
      <c r="S185" s="102"/>
      <c r="T185" s="106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</row>
    <row r="186" spans="2:50" s="71" customFormat="1" x14ac:dyDescent="0.2">
      <c r="B186" s="8"/>
      <c r="D186" s="8"/>
      <c r="E186" s="9"/>
      <c r="F186" s="9"/>
      <c r="P186" s="102"/>
      <c r="Q186" s="102"/>
      <c r="R186" s="102"/>
      <c r="S186" s="102"/>
      <c r="T186" s="106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</row>
    <row r="187" spans="2:50" s="71" customFormat="1" x14ac:dyDescent="0.2">
      <c r="B187" s="8"/>
      <c r="D187" s="8"/>
      <c r="E187" s="9"/>
      <c r="F187" s="9"/>
      <c r="P187" s="102"/>
      <c r="Q187" s="102"/>
      <c r="R187" s="102"/>
      <c r="S187" s="102"/>
      <c r="T187" s="106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</row>
    <row r="188" spans="2:50" s="71" customFormat="1" x14ac:dyDescent="0.2">
      <c r="B188" s="8"/>
      <c r="D188" s="8"/>
      <c r="E188" s="9"/>
      <c r="F188" s="9"/>
      <c r="P188" s="102"/>
      <c r="Q188" s="102"/>
      <c r="R188" s="102"/>
      <c r="S188" s="102"/>
      <c r="T188" s="106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2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02"/>
    </row>
    <row r="189" spans="2:50" s="71" customFormat="1" x14ac:dyDescent="0.2">
      <c r="B189" s="8"/>
      <c r="D189" s="8"/>
      <c r="E189" s="9"/>
      <c r="F189" s="9"/>
      <c r="P189" s="102"/>
      <c r="Q189" s="102"/>
      <c r="R189" s="102"/>
      <c r="S189" s="102"/>
      <c r="T189" s="106"/>
      <c r="U189" s="102"/>
      <c r="V189" s="102"/>
      <c r="W189" s="102"/>
      <c r="X189" s="102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</row>
    <row r="190" spans="2:50" s="71" customFormat="1" x14ac:dyDescent="0.2">
      <c r="B190" s="8"/>
      <c r="D190" s="8"/>
      <c r="E190" s="9"/>
      <c r="F190" s="9"/>
      <c r="P190" s="102"/>
      <c r="Q190" s="102"/>
      <c r="R190" s="102"/>
      <c r="S190" s="102"/>
      <c r="T190" s="106"/>
      <c r="U190" s="102"/>
      <c r="V190" s="102"/>
      <c r="W190" s="102"/>
      <c r="X190" s="102"/>
      <c r="Y190" s="102"/>
      <c r="Z190" s="102"/>
      <c r="AA190" s="102"/>
      <c r="AB190" s="102"/>
      <c r="AC190" s="102"/>
      <c r="AD190" s="102"/>
      <c r="AE190" s="102"/>
      <c r="AF190" s="102"/>
      <c r="AG190" s="102"/>
      <c r="AH190" s="102"/>
      <c r="AI190" s="102"/>
      <c r="AJ190" s="102"/>
      <c r="AK190" s="102"/>
      <c r="AL190" s="102"/>
      <c r="AM190" s="102"/>
      <c r="AN190" s="102"/>
      <c r="AO190" s="102"/>
      <c r="AP190" s="102"/>
      <c r="AQ190" s="102"/>
      <c r="AR190" s="102"/>
      <c r="AS190" s="102"/>
      <c r="AT190" s="102"/>
      <c r="AU190" s="102"/>
      <c r="AV190" s="102"/>
      <c r="AW190" s="102"/>
      <c r="AX190" s="102"/>
    </row>
    <row r="191" spans="2:50" s="71" customFormat="1" x14ac:dyDescent="0.2">
      <c r="B191" s="8"/>
      <c r="D191" s="8"/>
      <c r="E191" s="9"/>
      <c r="F191" s="9"/>
      <c r="P191" s="102"/>
      <c r="Q191" s="102"/>
      <c r="R191" s="102"/>
      <c r="S191" s="102"/>
      <c r="T191" s="106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2"/>
      <c r="AX191" s="102"/>
    </row>
    <row r="192" spans="2:50" s="71" customFormat="1" x14ac:dyDescent="0.2">
      <c r="B192" s="8"/>
      <c r="D192" s="8"/>
      <c r="E192" s="9"/>
      <c r="F192" s="9"/>
      <c r="P192" s="102"/>
      <c r="Q192" s="102"/>
      <c r="R192" s="102"/>
      <c r="S192" s="102"/>
      <c r="T192" s="106"/>
      <c r="U192" s="102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</row>
    <row r="193" spans="2:50" s="71" customFormat="1" x14ac:dyDescent="0.2">
      <c r="B193" s="8"/>
      <c r="D193" s="8"/>
      <c r="E193" s="9"/>
      <c r="F193" s="9"/>
      <c r="P193" s="102"/>
      <c r="Q193" s="102"/>
      <c r="R193" s="102"/>
      <c r="S193" s="102"/>
      <c r="T193" s="106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</row>
    <row r="194" spans="2:50" s="71" customFormat="1" x14ac:dyDescent="0.2">
      <c r="B194" s="8"/>
      <c r="D194" s="8"/>
      <c r="E194" s="9"/>
      <c r="F194" s="9"/>
      <c r="P194" s="102"/>
      <c r="Q194" s="102"/>
      <c r="R194" s="102"/>
      <c r="S194" s="102"/>
      <c r="T194" s="106"/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</row>
    <row r="195" spans="2:50" s="71" customFormat="1" x14ac:dyDescent="0.2">
      <c r="B195" s="8"/>
      <c r="D195" s="8"/>
      <c r="E195" s="9"/>
      <c r="F195" s="9"/>
      <c r="P195" s="102"/>
      <c r="Q195" s="102"/>
      <c r="R195" s="102"/>
      <c r="S195" s="102"/>
      <c r="T195" s="106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</row>
    <row r="196" spans="2:50" s="71" customFormat="1" x14ac:dyDescent="0.2">
      <c r="B196" s="8"/>
      <c r="D196" s="8"/>
      <c r="E196" s="9"/>
      <c r="F196" s="9"/>
      <c r="P196" s="102"/>
      <c r="Q196" s="102"/>
      <c r="R196" s="102"/>
      <c r="S196" s="102"/>
      <c r="T196" s="106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</row>
    <row r="197" spans="2:50" s="71" customFormat="1" x14ac:dyDescent="0.2">
      <c r="B197" s="8"/>
      <c r="D197" s="8"/>
      <c r="E197" s="9"/>
      <c r="F197" s="9"/>
      <c r="P197" s="102"/>
      <c r="Q197" s="102"/>
      <c r="R197" s="102"/>
      <c r="S197" s="102"/>
      <c r="T197" s="106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</row>
    <row r="198" spans="2:50" s="71" customFormat="1" x14ac:dyDescent="0.2">
      <c r="B198" s="8"/>
      <c r="D198" s="8"/>
      <c r="E198" s="9"/>
      <c r="F198" s="9"/>
      <c r="P198" s="102"/>
      <c r="Q198" s="102"/>
      <c r="R198" s="102"/>
      <c r="S198" s="102"/>
      <c r="T198" s="106"/>
      <c r="U198" s="102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</row>
    <row r="199" spans="2:50" s="71" customFormat="1" x14ac:dyDescent="0.2">
      <c r="B199" s="8"/>
      <c r="D199" s="8"/>
      <c r="E199" s="9"/>
      <c r="F199" s="9"/>
      <c r="P199" s="102"/>
      <c r="Q199" s="102"/>
      <c r="R199" s="102"/>
      <c r="S199" s="102"/>
      <c r="T199" s="106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</row>
    <row r="200" spans="2:50" s="71" customFormat="1" x14ac:dyDescent="0.2">
      <c r="B200" s="8"/>
      <c r="D200" s="8"/>
      <c r="E200" s="9"/>
      <c r="F200" s="9"/>
      <c r="P200" s="102"/>
      <c r="Q200" s="102"/>
      <c r="R200" s="102"/>
      <c r="S200" s="102"/>
      <c r="T200" s="106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</row>
    <row r="201" spans="2:50" s="71" customFormat="1" x14ac:dyDescent="0.2">
      <c r="B201" s="8"/>
      <c r="D201" s="8"/>
      <c r="E201" s="9"/>
      <c r="F201" s="9"/>
      <c r="P201" s="102"/>
      <c r="Q201" s="102"/>
      <c r="R201" s="102"/>
      <c r="S201" s="102"/>
      <c r="T201" s="106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</row>
    <row r="202" spans="2:50" s="71" customFormat="1" x14ac:dyDescent="0.2">
      <c r="B202" s="8"/>
      <c r="D202" s="8"/>
      <c r="E202" s="9"/>
      <c r="F202" s="9"/>
      <c r="P202" s="102"/>
      <c r="Q202" s="102"/>
      <c r="R202" s="102"/>
      <c r="S202" s="102"/>
      <c r="T202" s="106"/>
      <c r="U202" s="102"/>
      <c r="V202" s="102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</row>
    <row r="203" spans="2:50" s="71" customFormat="1" x14ac:dyDescent="0.2">
      <c r="B203" s="8"/>
      <c r="D203" s="8"/>
      <c r="E203" s="9"/>
      <c r="F203" s="9"/>
      <c r="P203" s="102"/>
      <c r="Q203" s="102"/>
      <c r="R203" s="102"/>
      <c r="S203" s="102"/>
      <c r="T203" s="106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</row>
    <row r="204" spans="2:50" s="71" customFormat="1" x14ac:dyDescent="0.2">
      <c r="B204" s="8"/>
      <c r="D204" s="8"/>
      <c r="E204" s="9"/>
      <c r="F204" s="9"/>
      <c r="P204" s="102"/>
      <c r="Q204" s="102"/>
      <c r="R204" s="102"/>
      <c r="S204" s="102"/>
      <c r="T204" s="106"/>
      <c r="U204" s="102"/>
      <c r="V204" s="102"/>
      <c r="W204" s="102"/>
      <c r="X204" s="102"/>
      <c r="Y204" s="102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02"/>
    </row>
    <row r="205" spans="2:50" s="71" customFormat="1" x14ac:dyDescent="0.2">
      <c r="B205" s="8"/>
      <c r="D205" s="8"/>
      <c r="E205" s="9"/>
      <c r="F205" s="9"/>
      <c r="P205" s="102"/>
      <c r="Q205" s="102"/>
      <c r="R205" s="102"/>
      <c r="S205" s="102"/>
      <c r="T205" s="106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</row>
    <row r="206" spans="2:50" s="71" customFormat="1" x14ac:dyDescent="0.2">
      <c r="B206" s="8"/>
      <c r="D206" s="8"/>
      <c r="E206" s="9"/>
      <c r="F206" s="9"/>
      <c r="P206" s="102"/>
      <c r="Q206" s="102"/>
      <c r="R206" s="102"/>
      <c r="S206" s="102"/>
      <c r="T206" s="106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</row>
    <row r="207" spans="2:50" s="71" customFormat="1" x14ac:dyDescent="0.2">
      <c r="B207" s="8"/>
      <c r="D207" s="8"/>
      <c r="E207" s="9"/>
      <c r="F207" s="9"/>
      <c r="P207" s="102"/>
      <c r="Q207" s="102"/>
      <c r="R207" s="102"/>
      <c r="S207" s="102"/>
      <c r="T207" s="106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</row>
    <row r="208" spans="2:50" s="71" customFormat="1" x14ac:dyDescent="0.2">
      <c r="B208" s="8"/>
      <c r="D208" s="8"/>
      <c r="E208" s="9"/>
      <c r="F208" s="9"/>
      <c r="P208" s="102"/>
      <c r="Q208" s="102"/>
      <c r="R208" s="102"/>
      <c r="S208" s="102"/>
      <c r="T208" s="106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</row>
    <row r="209" spans="2:50" s="71" customFormat="1" x14ac:dyDescent="0.2">
      <c r="B209" s="8"/>
      <c r="D209" s="8"/>
      <c r="E209" s="9"/>
      <c r="F209" s="9"/>
      <c r="P209" s="102"/>
      <c r="Q209" s="102"/>
      <c r="R209" s="102"/>
      <c r="S209" s="102"/>
      <c r="T209" s="106"/>
      <c r="U209" s="102"/>
      <c r="V209" s="102"/>
      <c r="W209" s="102"/>
      <c r="X209" s="102"/>
      <c r="Y209" s="102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02"/>
    </row>
    <row r="210" spans="2:50" s="71" customFormat="1" x14ac:dyDescent="0.2">
      <c r="B210" s="8"/>
      <c r="D210" s="8"/>
      <c r="E210" s="9"/>
      <c r="F210" s="9"/>
      <c r="P210" s="102"/>
      <c r="Q210" s="102"/>
      <c r="R210" s="102"/>
      <c r="S210" s="102"/>
      <c r="T210" s="106"/>
      <c r="U210" s="102"/>
      <c r="V210" s="102"/>
      <c r="W210" s="102"/>
      <c r="X210" s="102"/>
      <c r="Y210" s="102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02"/>
      <c r="AM210" s="102"/>
      <c r="AN210" s="102"/>
      <c r="AO210" s="102"/>
      <c r="AP210" s="102"/>
      <c r="AQ210" s="102"/>
      <c r="AR210" s="102"/>
      <c r="AS210" s="102"/>
      <c r="AT210" s="102"/>
      <c r="AU210" s="102"/>
      <c r="AV210" s="102"/>
      <c r="AW210" s="102"/>
      <c r="AX210" s="102"/>
    </row>
    <row r="211" spans="2:50" s="71" customFormat="1" x14ac:dyDescent="0.2">
      <c r="B211" s="8"/>
      <c r="D211" s="8"/>
      <c r="E211" s="9"/>
      <c r="F211" s="9"/>
      <c r="P211" s="102"/>
      <c r="Q211" s="102"/>
      <c r="R211" s="102"/>
      <c r="S211" s="102"/>
      <c r="T211" s="106"/>
      <c r="U211" s="102"/>
      <c r="V211" s="102"/>
      <c r="W211" s="102"/>
      <c r="X211" s="102"/>
      <c r="Y211" s="102"/>
      <c r="Z211" s="102"/>
      <c r="AA211" s="102"/>
      <c r="AB211" s="102"/>
      <c r="AC211" s="102"/>
      <c r="AD211" s="102"/>
      <c r="AE211" s="102"/>
      <c r="AF211" s="102"/>
      <c r="AG211" s="102"/>
      <c r="AH211" s="102"/>
      <c r="AI211" s="102"/>
      <c r="AJ211" s="102"/>
      <c r="AK211" s="102"/>
      <c r="AL211" s="102"/>
      <c r="AM211" s="102"/>
      <c r="AN211" s="102"/>
      <c r="AO211" s="102"/>
      <c r="AP211" s="102"/>
      <c r="AQ211" s="102"/>
      <c r="AR211" s="102"/>
      <c r="AS211" s="102"/>
      <c r="AT211" s="102"/>
      <c r="AU211" s="102"/>
      <c r="AV211" s="102"/>
      <c r="AW211" s="102"/>
      <c r="AX211" s="102"/>
    </row>
    <row r="212" spans="2:50" s="71" customFormat="1" x14ac:dyDescent="0.2">
      <c r="B212" s="8"/>
      <c r="D212" s="8"/>
      <c r="E212" s="9"/>
      <c r="F212" s="9"/>
      <c r="P212" s="102"/>
      <c r="Q212" s="102"/>
      <c r="R212" s="102"/>
      <c r="S212" s="102"/>
      <c r="T212" s="106"/>
      <c r="U212" s="102"/>
      <c r="V212" s="102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2"/>
      <c r="AT212" s="102"/>
      <c r="AU212" s="102"/>
      <c r="AV212" s="102"/>
      <c r="AW212" s="102"/>
      <c r="AX212" s="102"/>
    </row>
    <row r="213" spans="2:50" s="71" customFormat="1" x14ac:dyDescent="0.2">
      <c r="B213" s="8"/>
      <c r="D213" s="8"/>
      <c r="E213" s="9"/>
      <c r="F213" s="9"/>
      <c r="P213" s="102"/>
      <c r="Q213" s="102"/>
      <c r="R213" s="102"/>
      <c r="S213" s="102"/>
      <c r="T213" s="106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</row>
    <row r="214" spans="2:50" s="71" customFormat="1" x14ac:dyDescent="0.2">
      <c r="B214" s="8"/>
      <c r="D214" s="8"/>
      <c r="E214" s="9"/>
      <c r="F214" s="9"/>
      <c r="P214" s="102"/>
      <c r="Q214" s="102"/>
      <c r="R214" s="102"/>
      <c r="S214" s="102"/>
      <c r="T214" s="106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02"/>
    </row>
    <row r="215" spans="2:50" s="71" customFormat="1" x14ac:dyDescent="0.2">
      <c r="B215" s="8"/>
      <c r="D215" s="8"/>
      <c r="E215" s="9"/>
      <c r="F215" s="9"/>
      <c r="P215" s="102"/>
      <c r="Q215" s="102"/>
      <c r="R215" s="102"/>
      <c r="S215" s="102"/>
      <c r="T215" s="106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</row>
    <row r="216" spans="2:50" s="71" customFormat="1" x14ac:dyDescent="0.2">
      <c r="B216" s="8"/>
      <c r="D216" s="8"/>
      <c r="E216" s="9"/>
      <c r="F216" s="9"/>
      <c r="P216" s="102"/>
      <c r="Q216" s="102"/>
      <c r="R216" s="102"/>
      <c r="S216" s="102"/>
      <c r="T216" s="106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2"/>
      <c r="AO216" s="102"/>
      <c r="AP216" s="102"/>
      <c r="AQ216" s="102"/>
      <c r="AR216" s="102"/>
      <c r="AS216" s="102"/>
      <c r="AT216" s="102"/>
      <c r="AU216" s="102"/>
      <c r="AV216" s="102"/>
      <c r="AW216" s="102"/>
      <c r="AX216" s="102"/>
    </row>
    <row r="217" spans="2:50" s="71" customFormat="1" x14ac:dyDescent="0.2">
      <c r="B217" s="8"/>
      <c r="D217" s="8"/>
      <c r="E217" s="9"/>
      <c r="F217" s="9"/>
      <c r="P217" s="102"/>
      <c r="Q217" s="102"/>
      <c r="R217" s="102"/>
      <c r="S217" s="102"/>
      <c r="T217" s="106"/>
      <c r="U217" s="102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2"/>
      <c r="AO217" s="102"/>
      <c r="AP217" s="102"/>
      <c r="AQ217" s="102"/>
      <c r="AR217" s="102"/>
      <c r="AS217" s="102"/>
      <c r="AT217" s="102"/>
      <c r="AU217" s="102"/>
      <c r="AV217" s="102"/>
      <c r="AW217" s="102"/>
      <c r="AX217" s="102"/>
    </row>
    <row r="218" spans="2:50" s="71" customFormat="1" x14ac:dyDescent="0.2">
      <c r="B218" s="8"/>
      <c r="D218" s="8"/>
      <c r="E218" s="9"/>
      <c r="F218" s="9"/>
      <c r="P218" s="102"/>
      <c r="Q218" s="102"/>
      <c r="R218" s="102"/>
      <c r="S218" s="102"/>
      <c r="T218" s="106"/>
      <c r="U218" s="102"/>
      <c r="V218" s="102"/>
      <c r="W218" s="102"/>
      <c r="X218" s="102"/>
      <c r="Y218" s="102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2"/>
      <c r="AM218" s="102"/>
      <c r="AN218" s="102"/>
      <c r="AO218" s="102"/>
      <c r="AP218" s="102"/>
      <c r="AQ218" s="102"/>
      <c r="AR218" s="102"/>
      <c r="AS218" s="102"/>
      <c r="AT218" s="102"/>
      <c r="AU218" s="102"/>
      <c r="AV218" s="102"/>
      <c r="AW218" s="102"/>
      <c r="AX218" s="102"/>
    </row>
    <row r="219" spans="2:50" s="71" customFormat="1" x14ac:dyDescent="0.2">
      <c r="B219" s="8"/>
      <c r="D219" s="8"/>
      <c r="E219" s="9"/>
      <c r="F219" s="9"/>
      <c r="P219" s="102"/>
      <c r="Q219" s="102"/>
      <c r="R219" s="102"/>
      <c r="S219" s="102"/>
      <c r="T219" s="106"/>
      <c r="U219" s="102"/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102"/>
      <c r="AJ219" s="102"/>
      <c r="AK219" s="102"/>
      <c r="AL219" s="102"/>
      <c r="AM219" s="102"/>
      <c r="AN219" s="102"/>
      <c r="AO219" s="102"/>
      <c r="AP219" s="102"/>
      <c r="AQ219" s="102"/>
      <c r="AR219" s="102"/>
      <c r="AS219" s="102"/>
      <c r="AT219" s="102"/>
      <c r="AU219" s="102"/>
      <c r="AV219" s="102"/>
      <c r="AW219" s="102"/>
      <c r="AX219" s="102"/>
    </row>
    <row r="220" spans="2:50" s="71" customFormat="1" x14ac:dyDescent="0.2">
      <c r="B220" s="8"/>
      <c r="D220" s="8"/>
      <c r="E220" s="9"/>
      <c r="F220" s="9"/>
      <c r="P220" s="102"/>
      <c r="Q220" s="102"/>
      <c r="R220" s="102"/>
      <c r="S220" s="102"/>
      <c r="T220" s="106"/>
      <c r="U220" s="102"/>
      <c r="V220" s="102"/>
      <c r="W220" s="102"/>
      <c r="X220" s="102"/>
      <c r="Y220" s="102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2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</row>
    <row r="221" spans="2:50" s="71" customFormat="1" x14ac:dyDescent="0.2">
      <c r="B221" s="8"/>
      <c r="D221" s="8"/>
      <c r="E221" s="9"/>
      <c r="F221" s="9"/>
      <c r="P221" s="102"/>
      <c r="Q221" s="102"/>
      <c r="R221" s="102"/>
      <c r="S221" s="102"/>
      <c r="T221" s="106"/>
      <c r="U221" s="102"/>
      <c r="V221" s="102"/>
      <c r="W221" s="102"/>
      <c r="X221" s="102"/>
      <c r="Y221" s="102"/>
      <c r="Z221" s="102"/>
      <c r="AA221" s="102"/>
      <c r="AB221" s="102"/>
      <c r="AC221" s="102"/>
      <c r="AD221" s="102"/>
      <c r="AE221" s="102"/>
      <c r="AF221" s="102"/>
      <c r="AG221" s="102"/>
      <c r="AH221" s="102"/>
      <c r="AI221" s="102"/>
      <c r="AJ221" s="102"/>
      <c r="AK221" s="102"/>
      <c r="AL221" s="102"/>
      <c r="AM221" s="102"/>
      <c r="AN221" s="102"/>
      <c r="AO221" s="102"/>
      <c r="AP221" s="102"/>
      <c r="AQ221" s="102"/>
      <c r="AR221" s="102"/>
      <c r="AS221" s="102"/>
      <c r="AT221" s="102"/>
      <c r="AU221" s="102"/>
      <c r="AV221" s="102"/>
      <c r="AW221" s="102"/>
      <c r="AX221" s="102"/>
    </row>
    <row r="222" spans="2:50" s="71" customFormat="1" x14ac:dyDescent="0.2">
      <c r="B222" s="8"/>
      <c r="D222" s="8"/>
      <c r="E222" s="9"/>
      <c r="F222" s="9"/>
      <c r="P222" s="102"/>
      <c r="Q222" s="102"/>
      <c r="R222" s="102"/>
      <c r="S222" s="102"/>
      <c r="T222" s="106"/>
      <c r="U222" s="102"/>
      <c r="V222" s="102"/>
      <c r="W222" s="102"/>
      <c r="X222" s="102"/>
      <c r="Y222" s="102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  <c r="AS222" s="102"/>
      <c r="AT222" s="102"/>
      <c r="AU222" s="102"/>
      <c r="AV222" s="102"/>
      <c r="AW222" s="102"/>
      <c r="AX222" s="102"/>
    </row>
    <row r="223" spans="2:50" s="71" customFormat="1" x14ac:dyDescent="0.2">
      <c r="B223" s="8"/>
      <c r="D223" s="8"/>
      <c r="E223" s="9"/>
      <c r="F223" s="9"/>
      <c r="P223" s="102"/>
      <c r="Q223" s="102"/>
      <c r="R223" s="102"/>
      <c r="S223" s="102"/>
      <c r="T223" s="106"/>
      <c r="U223" s="102"/>
      <c r="V223" s="102"/>
      <c r="W223" s="102"/>
      <c r="X223" s="102"/>
      <c r="Y223" s="102"/>
      <c r="Z223" s="102"/>
      <c r="AA223" s="102"/>
      <c r="AB223" s="102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102"/>
      <c r="AS223" s="102"/>
      <c r="AT223" s="102"/>
      <c r="AU223" s="102"/>
      <c r="AV223" s="102"/>
      <c r="AW223" s="102"/>
      <c r="AX223" s="102"/>
    </row>
    <row r="224" spans="2:50" s="71" customFormat="1" x14ac:dyDescent="0.2">
      <c r="B224" s="8"/>
      <c r="D224" s="8"/>
      <c r="E224" s="9"/>
      <c r="F224" s="9"/>
      <c r="P224" s="102"/>
      <c r="Q224" s="102"/>
      <c r="R224" s="102"/>
      <c r="S224" s="102"/>
      <c r="T224" s="106"/>
      <c r="U224" s="102"/>
      <c r="V224" s="102"/>
      <c r="W224" s="102"/>
      <c r="X224" s="102"/>
      <c r="Y224" s="102"/>
      <c r="Z224" s="102"/>
      <c r="AA224" s="102"/>
      <c r="AB224" s="102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02"/>
    </row>
    <row r="225" spans="2:50" s="71" customFormat="1" x14ac:dyDescent="0.2">
      <c r="B225" s="8"/>
      <c r="D225" s="8"/>
      <c r="E225" s="9"/>
      <c r="F225" s="9"/>
      <c r="P225" s="102"/>
      <c r="Q225" s="102"/>
      <c r="R225" s="102"/>
      <c r="S225" s="102"/>
      <c r="T225" s="106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102"/>
      <c r="AS225" s="102"/>
      <c r="AT225" s="102"/>
      <c r="AU225" s="102"/>
      <c r="AV225" s="102"/>
      <c r="AW225" s="102"/>
      <c r="AX225" s="102"/>
    </row>
    <row r="226" spans="2:50" s="71" customFormat="1" x14ac:dyDescent="0.2">
      <c r="B226" s="8"/>
      <c r="D226" s="8"/>
      <c r="E226" s="9"/>
      <c r="F226" s="9"/>
      <c r="P226" s="102"/>
      <c r="Q226" s="102"/>
      <c r="R226" s="102"/>
      <c r="S226" s="102"/>
      <c r="T226" s="106"/>
      <c r="U226" s="102"/>
      <c r="V226" s="102"/>
      <c r="W226" s="102"/>
      <c r="X226" s="102"/>
      <c r="Y226" s="102"/>
      <c r="Z226" s="102"/>
      <c r="AA226" s="102"/>
      <c r="AB226" s="102"/>
      <c r="AC226" s="102"/>
      <c r="AD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2"/>
      <c r="AO226" s="102"/>
      <c r="AP226" s="102"/>
      <c r="AQ226" s="102"/>
      <c r="AR226" s="102"/>
      <c r="AS226" s="102"/>
      <c r="AT226" s="102"/>
      <c r="AU226" s="102"/>
      <c r="AV226" s="102"/>
      <c r="AW226" s="102"/>
      <c r="AX226" s="102"/>
    </row>
    <row r="227" spans="2:50" s="71" customFormat="1" x14ac:dyDescent="0.2">
      <c r="B227" s="8"/>
      <c r="D227" s="8"/>
      <c r="E227" s="9"/>
      <c r="F227" s="9"/>
      <c r="P227" s="102"/>
      <c r="Q227" s="102"/>
      <c r="R227" s="102"/>
      <c r="S227" s="102"/>
      <c r="T227" s="106"/>
      <c r="U227" s="102"/>
      <c r="V227" s="102"/>
      <c r="W227" s="102"/>
      <c r="X227" s="102"/>
      <c r="Y227" s="102"/>
      <c r="Z227" s="102"/>
      <c r="AA227" s="102"/>
      <c r="AB227" s="102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2"/>
      <c r="AO227" s="102"/>
      <c r="AP227" s="102"/>
      <c r="AQ227" s="102"/>
      <c r="AR227" s="102"/>
      <c r="AS227" s="102"/>
      <c r="AT227" s="102"/>
      <c r="AU227" s="102"/>
      <c r="AV227" s="102"/>
      <c r="AW227" s="102"/>
      <c r="AX227" s="102"/>
    </row>
    <row r="228" spans="2:50" s="71" customFormat="1" x14ac:dyDescent="0.2">
      <c r="B228" s="8"/>
      <c r="D228" s="8"/>
      <c r="E228" s="9"/>
      <c r="F228" s="9"/>
      <c r="P228" s="102"/>
      <c r="Q228" s="102"/>
      <c r="R228" s="102"/>
      <c r="S228" s="102"/>
      <c r="T228" s="106"/>
      <c r="U228" s="102"/>
      <c r="V228" s="102"/>
      <c r="W228" s="102"/>
      <c r="X228" s="102"/>
      <c r="Y228" s="102"/>
      <c r="Z228" s="102"/>
      <c r="AA228" s="102"/>
      <c r="AB228" s="102"/>
      <c r="AC228" s="102"/>
      <c r="AD228" s="102"/>
      <c r="AE228" s="102"/>
      <c r="AF228" s="102"/>
      <c r="AG228" s="102"/>
      <c r="AH228" s="102"/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102"/>
      <c r="AS228" s="102"/>
      <c r="AT228" s="102"/>
      <c r="AU228" s="102"/>
      <c r="AV228" s="102"/>
      <c r="AW228" s="102"/>
      <c r="AX228" s="102"/>
    </row>
    <row r="229" spans="2:50" s="71" customFormat="1" x14ac:dyDescent="0.2">
      <c r="B229" s="8"/>
      <c r="D229" s="8"/>
      <c r="E229" s="9"/>
      <c r="F229" s="9"/>
      <c r="P229" s="102"/>
      <c r="Q229" s="102"/>
      <c r="R229" s="102"/>
      <c r="S229" s="102"/>
      <c r="T229" s="106"/>
      <c r="U229" s="102"/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2"/>
      <c r="AW229" s="102"/>
      <c r="AX229" s="102"/>
    </row>
    <row r="230" spans="2:50" s="71" customFormat="1" x14ac:dyDescent="0.2">
      <c r="B230" s="8"/>
      <c r="D230" s="8"/>
      <c r="E230" s="9"/>
      <c r="F230" s="9"/>
      <c r="P230" s="102"/>
      <c r="Q230" s="102"/>
      <c r="R230" s="102"/>
      <c r="S230" s="102"/>
      <c r="T230" s="106"/>
      <c r="U230" s="102"/>
      <c r="V230" s="102"/>
      <c r="W230" s="102"/>
      <c r="X230" s="102"/>
      <c r="Y230" s="102"/>
      <c r="Z230" s="102"/>
      <c r="AA230" s="102"/>
      <c r="AB230" s="102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102"/>
      <c r="AS230" s="102"/>
      <c r="AT230" s="102"/>
      <c r="AU230" s="102"/>
      <c r="AV230" s="102"/>
      <c r="AW230" s="102"/>
      <c r="AX230" s="102"/>
    </row>
    <row r="231" spans="2:50" s="71" customFormat="1" x14ac:dyDescent="0.2">
      <c r="B231" s="8"/>
      <c r="D231" s="8"/>
      <c r="E231" s="9"/>
      <c r="F231" s="9"/>
      <c r="P231" s="102"/>
      <c r="Q231" s="102"/>
      <c r="R231" s="102"/>
      <c r="S231" s="102"/>
      <c r="T231" s="106"/>
      <c r="U231" s="102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102"/>
      <c r="AU231" s="102"/>
      <c r="AV231" s="102"/>
      <c r="AW231" s="102"/>
      <c r="AX231" s="102"/>
    </row>
    <row r="232" spans="2:50" s="71" customFormat="1" x14ac:dyDescent="0.2">
      <c r="B232" s="8"/>
      <c r="D232" s="8"/>
      <c r="E232" s="9"/>
      <c r="F232" s="9"/>
      <c r="P232" s="102"/>
      <c r="Q232" s="102"/>
      <c r="R232" s="102"/>
      <c r="S232" s="102"/>
      <c r="T232" s="106"/>
      <c r="U232" s="102"/>
      <c r="V232" s="102"/>
      <c r="W232" s="102"/>
      <c r="X232" s="102"/>
      <c r="Y232" s="102"/>
      <c r="Z232" s="102"/>
      <c r="AA232" s="102"/>
      <c r="AB232" s="102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02"/>
      <c r="AN232" s="102"/>
      <c r="AO232" s="102"/>
      <c r="AP232" s="102"/>
      <c r="AQ232" s="102"/>
      <c r="AR232" s="102"/>
      <c r="AS232" s="102"/>
      <c r="AT232" s="102"/>
      <c r="AU232" s="102"/>
      <c r="AV232" s="102"/>
      <c r="AW232" s="102"/>
      <c r="AX232" s="102"/>
    </row>
    <row r="233" spans="2:50" s="71" customFormat="1" x14ac:dyDescent="0.2">
      <c r="B233" s="8"/>
      <c r="D233" s="8"/>
      <c r="E233" s="9"/>
      <c r="F233" s="9"/>
      <c r="P233" s="102"/>
      <c r="Q233" s="102"/>
      <c r="R233" s="102"/>
      <c r="S233" s="102"/>
      <c r="T233" s="106"/>
      <c r="U233" s="102"/>
      <c r="V233" s="102"/>
      <c r="W233" s="102"/>
      <c r="X233" s="102"/>
      <c r="Y233" s="102"/>
      <c r="Z233" s="102"/>
      <c r="AA233" s="102"/>
      <c r="AB233" s="102"/>
      <c r="AC233" s="102"/>
      <c r="AD233" s="102"/>
      <c r="AE233" s="102"/>
      <c r="AF233" s="102"/>
      <c r="AG233" s="102"/>
      <c r="AH233" s="102"/>
      <c r="AI233" s="102"/>
      <c r="AJ233" s="102"/>
      <c r="AK233" s="102"/>
      <c r="AL233" s="102"/>
      <c r="AM233" s="102"/>
      <c r="AN233" s="102"/>
      <c r="AO233" s="102"/>
      <c r="AP233" s="102"/>
      <c r="AQ233" s="102"/>
      <c r="AR233" s="102"/>
      <c r="AS233" s="102"/>
      <c r="AT233" s="102"/>
      <c r="AU233" s="102"/>
      <c r="AV233" s="102"/>
      <c r="AW233" s="102"/>
      <c r="AX233" s="102"/>
    </row>
    <row r="234" spans="2:50" s="71" customFormat="1" x14ac:dyDescent="0.2">
      <c r="B234" s="8"/>
      <c r="D234" s="8"/>
      <c r="E234" s="9"/>
      <c r="F234" s="9"/>
      <c r="P234" s="102"/>
      <c r="Q234" s="102"/>
      <c r="R234" s="102"/>
      <c r="S234" s="102"/>
      <c r="T234" s="106"/>
      <c r="U234" s="102"/>
      <c r="V234" s="102"/>
      <c r="W234" s="102"/>
      <c r="X234" s="102"/>
      <c r="Y234" s="102"/>
      <c r="Z234" s="102"/>
      <c r="AA234" s="102"/>
      <c r="AB234" s="102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02"/>
    </row>
    <row r="235" spans="2:50" s="71" customFormat="1" x14ac:dyDescent="0.2">
      <c r="B235" s="8"/>
      <c r="D235" s="8"/>
      <c r="E235" s="9"/>
      <c r="F235" s="9"/>
      <c r="P235" s="102"/>
      <c r="Q235" s="102"/>
      <c r="R235" s="102"/>
      <c r="S235" s="102"/>
      <c r="T235" s="106"/>
      <c r="U235" s="102"/>
      <c r="V235" s="102"/>
      <c r="W235" s="102"/>
      <c r="X235" s="102"/>
      <c r="Y235" s="102"/>
      <c r="Z235" s="102"/>
      <c r="AA235" s="102"/>
      <c r="AB235" s="102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02"/>
    </row>
    <row r="236" spans="2:50" s="71" customFormat="1" x14ac:dyDescent="0.2">
      <c r="B236" s="8"/>
      <c r="D236" s="8"/>
      <c r="E236" s="9"/>
      <c r="F236" s="9"/>
      <c r="P236" s="102"/>
      <c r="Q236" s="102"/>
      <c r="R236" s="102"/>
      <c r="S236" s="102"/>
      <c r="T236" s="106"/>
      <c r="U236" s="102"/>
      <c r="V236" s="102"/>
      <c r="W236" s="102"/>
      <c r="X236" s="102"/>
      <c r="Y236" s="102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02"/>
    </row>
  </sheetData>
  <mergeCells count="45">
    <mergeCell ref="E19:I19"/>
    <mergeCell ref="E22:I22"/>
    <mergeCell ref="I5:N5"/>
    <mergeCell ref="D6:G6"/>
    <mergeCell ref="I6:N6"/>
    <mergeCell ref="D7:G7"/>
    <mergeCell ref="I7:N7"/>
    <mergeCell ref="B10:N10"/>
    <mergeCell ref="A2:A48"/>
    <mergeCell ref="D4:G4"/>
    <mergeCell ref="I4:N4"/>
    <mergeCell ref="D5:G5"/>
    <mergeCell ref="B39:C39"/>
    <mergeCell ref="D39:N39"/>
    <mergeCell ref="E26:I26"/>
    <mergeCell ref="E27:I27"/>
    <mergeCell ref="B34:K34"/>
    <mergeCell ref="B35:I35"/>
    <mergeCell ref="K35:L35"/>
    <mergeCell ref="M35:N35"/>
    <mergeCell ref="B36:N36"/>
    <mergeCell ref="B37:C37"/>
    <mergeCell ref="B40:C40"/>
    <mergeCell ref="D37:N37"/>
    <mergeCell ref="D40:N40"/>
    <mergeCell ref="B41:C41"/>
    <mergeCell ref="D41:N41"/>
    <mergeCell ref="B42:C42"/>
    <mergeCell ref="D42:N42"/>
    <mergeCell ref="C51:N51"/>
    <mergeCell ref="B52:N52"/>
    <mergeCell ref="B53:N53"/>
    <mergeCell ref="B54:N54"/>
    <mergeCell ref="B43:N43"/>
    <mergeCell ref="B44:N44"/>
    <mergeCell ref="B45:N45"/>
    <mergeCell ref="B46:G46"/>
    <mergeCell ref="B47:G47"/>
    <mergeCell ref="B48:O48"/>
    <mergeCell ref="O1:O47"/>
    <mergeCell ref="B38:C38"/>
    <mergeCell ref="D38:N38"/>
    <mergeCell ref="E25:I25"/>
    <mergeCell ref="A1:N1"/>
    <mergeCell ref="E18:I18"/>
  </mergeCells>
  <printOptions horizontalCentered="1"/>
  <pageMargins left="0.19685039370078741" right="0.19685039370078741" top="0.39370078740157483" bottom="0.59055118110236227" header="0.19685039370078741" footer="0.19685039370078741"/>
  <pageSetup paperSize="9" scale="75" orientation="portrait" horizontalDpi="300" verticalDpi="300" r:id="rId1"/>
  <headerFooter alignWithMargins="0">
    <oddFooter>&amp;C&amp;11Banks Sails S.r.l. viale Einaudi,16 70125 Bari - tel 080.5313830 fax 080.5383021 - RI e Piva 03699730721 CCIAA REA Bari 272255 - Cap Soc euro 10.400,00 (iv) - email info@bankssails.it  web www.bankssails.it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="70" zoomScaleNormal="70" workbookViewId="0">
      <pane ySplit="1" topLeftCell="A3" activePane="bottomLeft" state="frozen"/>
      <selection pane="bottomLeft" activeCell="F3" sqref="F3"/>
    </sheetView>
  </sheetViews>
  <sheetFormatPr baseColWidth="10" defaultColWidth="9.140625" defaultRowHeight="14.25" x14ac:dyDescent="0.2"/>
  <cols>
    <col min="1" max="1" width="25.7109375" style="101" customWidth="1"/>
    <col min="2" max="7" width="35.7109375" style="101" customWidth="1"/>
  </cols>
  <sheetData>
    <row r="1" spans="1:7" ht="15" x14ac:dyDescent="0.2">
      <c r="A1" s="100" t="s">
        <v>79</v>
      </c>
      <c r="B1" s="100" t="s">
        <v>80</v>
      </c>
      <c r="C1" s="100" t="s">
        <v>82</v>
      </c>
      <c r="D1" s="100" t="s">
        <v>84</v>
      </c>
      <c r="E1" s="100" t="s">
        <v>89</v>
      </c>
      <c r="F1" s="100" t="s">
        <v>85</v>
      </c>
      <c r="G1" s="100" t="s">
        <v>137</v>
      </c>
    </row>
    <row r="2" spans="1:7" ht="120" customHeight="1" x14ac:dyDescent="0.2">
      <c r="A2" s="80" t="s">
        <v>141</v>
      </c>
      <c r="B2" s="80" t="s">
        <v>141</v>
      </c>
      <c r="C2" s="80" t="s">
        <v>141</v>
      </c>
      <c r="D2" s="80" t="s">
        <v>141</v>
      </c>
      <c r="E2" s="80" t="s">
        <v>141</v>
      </c>
      <c r="F2" s="79" t="s">
        <v>133</v>
      </c>
      <c r="G2" s="104" t="s">
        <v>36</v>
      </c>
    </row>
    <row r="3" spans="1:7" ht="120" customHeight="1" x14ac:dyDescent="0.2">
      <c r="A3" s="80" t="s">
        <v>146</v>
      </c>
      <c r="B3" s="79" t="s">
        <v>150</v>
      </c>
      <c r="C3" s="79" t="s">
        <v>131</v>
      </c>
      <c r="D3" s="80" t="s">
        <v>93</v>
      </c>
      <c r="E3" s="80" t="s">
        <v>93</v>
      </c>
      <c r="F3" s="81" t="s">
        <v>174</v>
      </c>
      <c r="G3" s="104" t="s">
        <v>29</v>
      </c>
    </row>
    <row r="4" spans="1:7" ht="120" customHeight="1" x14ac:dyDescent="0.2">
      <c r="A4" s="80" t="s">
        <v>147</v>
      </c>
      <c r="B4" s="79" t="s">
        <v>149</v>
      </c>
      <c r="C4" s="79" t="s">
        <v>115</v>
      </c>
      <c r="D4" s="81" t="s">
        <v>90</v>
      </c>
      <c r="E4" s="79" t="s">
        <v>91</v>
      </c>
      <c r="F4" s="81" t="s">
        <v>151</v>
      </c>
      <c r="G4" s="80" t="s">
        <v>138</v>
      </c>
    </row>
    <row r="5" spans="1:7" ht="120" customHeight="1" x14ac:dyDescent="0.2">
      <c r="A5" s="80" t="s">
        <v>148</v>
      </c>
      <c r="B5" s="79" t="s">
        <v>145</v>
      </c>
      <c r="C5" s="79" t="s">
        <v>116</v>
      </c>
      <c r="E5" s="79"/>
      <c r="F5" s="79"/>
      <c r="G5" s="104" t="s">
        <v>30</v>
      </c>
    </row>
    <row r="6" spans="1:7" ht="120" customHeight="1" x14ac:dyDescent="0.2">
      <c r="A6" s="80" t="s">
        <v>142</v>
      </c>
      <c r="B6" s="79" t="s">
        <v>144</v>
      </c>
      <c r="C6" s="79" t="s">
        <v>117</v>
      </c>
      <c r="D6" s="79"/>
      <c r="E6" s="79"/>
      <c r="F6" s="79"/>
      <c r="G6" s="80" t="s">
        <v>139</v>
      </c>
    </row>
    <row r="7" spans="1:7" ht="120" customHeight="1" x14ac:dyDescent="0.2">
      <c r="A7" s="80" t="s">
        <v>92</v>
      </c>
      <c r="B7" s="79" t="s">
        <v>143</v>
      </c>
      <c r="C7" s="101" t="s">
        <v>93</v>
      </c>
      <c r="D7" s="79"/>
      <c r="E7" s="79"/>
      <c r="F7" s="79"/>
      <c r="G7" s="104" t="s">
        <v>31</v>
      </c>
    </row>
    <row r="8" spans="1:7" ht="120" customHeight="1" x14ac:dyDescent="0.2">
      <c r="A8" s="79" t="s">
        <v>94</v>
      </c>
      <c r="B8" s="79" t="s">
        <v>63</v>
      </c>
      <c r="C8" s="81" t="s">
        <v>83</v>
      </c>
      <c r="D8" s="79"/>
      <c r="E8" s="79"/>
      <c r="F8" s="79"/>
      <c r="G8" s="104" t="s">
        <v>33</v>
      </c>
    </row>
    <row r="9" spans="1:7" ht="120" customHeight="1" x14ac:dyDescent="0.2">
      <c r="A9" s="79" t="s">
        <v>95</v>
      </c>
      <c r="B9" s="81" t="s">
        <v>92</v>
      </c>
      <c r="C9" s="79" t="s">
        <v>86</v>
      </c>
      <c r="D9" s="79"/>
      <c r="E9" s="79"/>
      <c r="F9" s="79"/>
      <c r="G9" s="104" t="s">
        <v>32</v>
      </c>
    </row>
    <row r="10" spans="1:7" ht="120" customHeight="1" x14ac:dyDescent="0.2">
      <c r="A10" s="79" t="s">
        <v>96</v>
      </c>
      <c r="B10" s="79" t="s">
        <v>98</v>
      </c>
      <c r="C10" s="79" t="s">
        <v>87</v>
      </c>
      <c r="D10" s="79"/>
      <c r="E10" s="79"/>
      <c r="F10" s="79"/>
      <c r="G10" s="104" t="s">
        <v>26</v>
      </c>
    </row>
    <row r="11" spans="1:7" ht="120" customHeight="1" x14ac:dyDescent="0.2">
      <c r="A11" s="79" t="s">
        <v>97</v>
      </c>
      <c r="B11" s="79" t="s">
        <v>99</v>
      </c>
      <c r="C11" s="79" t="s">
        <v>88</v>
      </c>
      <c r="D11" s="79"/>
      <c r="E11" s="79"/>
      <c r="F11" s="79"/>
      <c r="G11" s="104" t="s">
        <v>27</v>
      </c>
    </row>
    <row r="12" spans="1:7" ht="120" customHeight="1" x14ac:dyDescent="0.2">
      <c r="A12" s="80" t="s">
        <v>81</v>
      </c>
      <c r="B12" s="79" t="s">
        <v>100</v>
      </c>
      <c r="C12" s="79" t="s">
        <v>132</v>
      </c>
      <c r="D12" s="79"/>
      <c r="E12" s="79"/>
      <c r="F12" s="79"/>
      <c r="G12" s="104" t="s">
        <v>28</v>
      </c>
    </row>
    <row r="13" spans="1:7" ht="120" customHeight="1" x14ac:dyDescent="0.2">
      <c r="A13" s="80"/>
      <c r="B13" s="79" t="s">
        <v>101</v>
      </c>
      <c r="C13" s="79"/>
      <c r="D13" s="79"/>
      <c r="E13" s="79"/>
      <c r="F13" s="79"/>
      <c r="G13" s="104"/>
    </row>
    <row r="14" spans="1:7" ht="120" customHeight="1" x14ac:dyDescent="0.2">
      <c r="A14" s="80"/>
      <c r="B14" s="79" t="s">
        <v>102</v>
      </c>
      <c r="C14" s="79"/>
      <c r="D14" s="79"/>
      <c r="E14" s="79"/>
      <c r="F14" s="79"/>
      <c r="G14" s="79"/>
    </row>
    <row r="15" spans="1:7" ht="120" customHeight="1" x14ac:dyDescent="0.2">
      <c r="A15" s="80"/>
      <c r="B15" s="79" t="s">
        <v>103</v>
      </c>
      <c r="C15" s="80"/>
      <c r="D15" s="80"/>
      <c r="E15" s="80"/>
      <c r="F15" s="80"/>
      <c r="G15" s="80"/>
    </row>
    <row r="16" spans="1:7" ht="120" customHeight="1" x14ac:dyDescent="0.2">
      <c r="A16" s="80"/>
      <c r="B16" s="79" t="s">
        <v>105</v>
      </c>
      <c r="C16" s="80"/>
      <c r="D16" s="80"/>
      <c r="E16" s="80"/>
      <c r="F16" s="80"/>
    </row>
    <row r="17" spans="1:7" ht="120" customHeight="1" x14ac:dyDescent="0.2">
      <c r="A17" s="79"/>
      <c r="B17" s="79" t="s">
        <v>104</v>
      </c>
      <c r="C17" s="80"/>
      <c r="D17" s="80"/>
      <c r="E17" s="80"/>
      <c r="F17" s="80"/>
      <c r="G17" s="80"/>
    </row>
    <row r="18" spans="1:7" ht="120" customHeight="1" x14ac:dyDescent="0.2">
      <c r="A18" s="80"/>
      <c r="B18" s="79" t="s">
        <v>106</v>
      </c>
      <c r="C18" s="80"/>
      <c r="D18" s="80"/>
      <c r="E18" s="80"/>
      <c r="F18" s="80"/>
      <c r="G18" s="80"/>
    </row>
    <row r="19" spans="1:7" ht="120" customHeight="1" x14ac:dyDescent="0.2">
      <c r="A19" s="80"/>
      <c r="B19" s="79" t="s">
        <v>107</v>
      </c>
      <c r="C19" s="80"/>
      <c r="D19" s="80"/>
      <c r="E19" s="80"/>
      <c r="F19" s="80"/>
      <c r="G19" s="80"/>
    </row>
    <row r="20" spans="1:7" ht="120" customHeight="1" x14ac:dyDescent="0.2">
      <c r="A20" s="80"/>
      <c r="B20" s="79" t="s">
        <v>108</v>
      </c>
      <c r="C20" s="80"/>
      <c r="D20" s="80"/>
      <c r="E20" s="80"/>
      <c r="F20" s="80"/>
      <c r="G20" s="104"/>
    </row>
    <row r="21" spans="1:7" ht="120" customHeight="1" x14ac:dyDescent="0.2">
      <c r="A21" s="80"/>
      <c r="B21" s="79" t="s">
        <v>109</v>
      </c>
      <c r="C21" s="80"/>
      <c r="D21" s="80"/>
      <c r="E21" s="80"/>
      <c r="F21" s="80"/>
      <c r="G21" s="104"/>
    </row>
    <row r="22" spans="1:7" ht="120" customHeight="1" x14ac:dyDescent="0.2">
      <c r="A22" s="80"/>
      <c r="B22" s="79" t="s">
        <v>75</v>
      </c>
      <c r="C22" s="80"/>
      <c r="D22" s="80"/>
      <c r="E22" s="80"/>
      <c r="F22" s="80"/>
      <c r="G22" s="104"/>
    </row>
    <row r="23" spans="1:7" ht="120" customHeight="1" x14ac:dyDescent="0.2">
      <c r="A23" s="80"/>
      <c r="B23" s="80"/>
      <c r="C23" s="79"/>
      <c r="D23" s="79"/>
      <c r="E23" s="79"/>
      <c r="F23" s="79"/>
      <c r="G23" s="104"/>
    </row>
    <row r="24" spans="1:7" ht="120" customHeight="1" x14ac:dyDescent="0.2">
      <c r="A24" s="80"/>
      <c r="B24" s="80"/>
      <c r="C24" s="79"/>
      <c r="D24" s="79"/>
      <c r="E24" s="79"/>
      <c r="F24" s="79"/>
      <c r="G24" s="104"/>
    </row>
    <row r="25" spans="1:7" ht="120" customHeight="1" x14ac:dyDescent="0.2">
      <c r="A25" s="80"/>
      <c r="B25" s="80"/>
      <c r="C25" s="79"/>
      <c r="D25" s="79"/>
      <c r="E25" s="79"/>
      <c r="F25" s="79"/>
      <c r="G25" s="104"/>
    </row>
    <row r="26" spans="1:7" ht="120" customHeight="1" x14ac:dyDescent="0.2">
      <c r="A26" s="80"/>
      <c r="B26" s="80"/>
      <c r="C26" s="79"/>
      <c r="D26" s="79"/>
      <c r="E26" s="79"/>
      <c r="F26" s="79"/>
      <c r="G26" s="104"/>
    </row>
    <row r="27" spans="1:7" ht="120" customHeight="1" x14ac:dyDescent="0.2">
      <c r="A27" s="80"/>
      <c r="B27" s="80"/>
      <c r="C27" s="79"/>
      <c r="D27" s="79"/>
      <c r="E27" s="79"/>
      <c r="F27" s="79"/>
      <c r="G27" s="104"/>
    </row>
    <row r="28" spans="1:7" ht="120" customHeight="1" x14ac:dyDescent="0.2">
      <c r="A28" s="80"/>
      <c r="B28" s="80"/>
      <c r="C28" s="79"/>
      <c r="D28" s="79"/>
      <c r="E28" s="79"/>
      <c r="F28" s="79"/>
      <c r="G28" s="104"/>
    </row>
    <row r="29" spans="1:7" ht="120" customHeight="1" x14ac:dyDescent="0.2">
      <c r="A29" s="80"/>
      <c r="B29" s="80"/>
      <c r="C29" s="79"/>
      <c r="D29" s="79"/>
      <c r="E29" s="79"/>
      <c r="F29" s="79"/>
      <c r="G29" s="104"/>
    </row>
    <row r="30" spans="1:7" ht="120" customHeight="1" x14ac:dyDescent="0.2">
      <c r="A30" s="80"/>
      <c r="B30" s="80"/>
      <c r="C30" s="79"/>
      <c r="D30" s="79"/>
      <c r="E30" s="79"/>
      <c r="F30" s="79"/>
      <c r="G30" s="104"/>
    </row>
    <row r="31" spans="1:7" ht="120" customHeight="1" x14ac:dyDescent="0.2">
      <c r="A31" s="80"/>
      <c r="B31" s="80"/>
      <c r="C31" s="79"/>
      <c r="D31" s="79"/>
      <c r="E31" s="79"/>
      <c r="F31" s="79"/>
      <c r="G31" s="104"/>
    </row>
    <row r="32" spans="1:7" ht="120" customHeight="1" x14ac:dyDescent="0.2">
      <c r="A32" s="80"/>
      <c r="B32" s="80"/>
      <c r="C32" s="79"/>
      <c r="D32" s="79"/>
      <c r="E32" s="79"/>
      <c r="F32" s="79"/>
      <c r="G32" s="104"/>
    </row>
    <row r="33" spans="1:7" ht="120" customHeight="1" x14ac:dyDescent="0.2">
      <c r="A33" s="80"/>
      <c r="B33" s="80"/>
      <c r="C33" s="79"/>
      <c r="D33" s="79"/>
      <c r="E33" s="79"/>
      <c r="F33" s="79"/>
      <c r="G33" s="104"/>
    </row>
    <row r="34" spans="1:7" ht="120" customHeight="1" x14ac:dyDescent="0.2">
      <c r="A34" s="80"/>
      <c r="B34" s="80"/>
      <c r="C34" s="79"/>
      <c r="D34" s="79"/>
      <c r="E34" s="79"/>
      <c r="F34" s="79"/>
      <c r="G34" s="104"/>
    </row>
    <row r="35" spans="1:7" ht="120" customHeight="1" x14ac:dyDescent="0.2">
      <c r="A35" s="80"/>
      <c r="B35" s="80"/>
      <c r="C35" s="79"/>
      <c r="D35" s="79"/>
      <c r="E35" s="79"/>
      <c r="F35" s="79"/>
      <c r="G35" s="104"/>
    </row>
    <row r="36" spans="1:7" ht="120" customHeight="1" x14ac:dyDescent="0.2">
      <c r="A36" s="80"/>
      <c r="B36" s="80"/>
      <c r="C36" s="79"/>
      <c r="D36" s="79"/>
      <c r="E36" s="79"/>
      <c r="F36" s="79"/>
      <c r="G36" s="104"/>
    </row>
    <row r="37" spans="1:7" ht="120" customHeight="1" x14ac:dyDescent="0.2">
      <c r="A37" s="80"/>
      <c r="B37" s="80"/>
      <c r="C37" s="79"/>
      <c r="D37" s="79"/>
      <c r="E37" s="79"/>
      <c r="F37" s="79"/>
      <c r="G37" s="104"/>
    </row>
    <row r="38" spans="1:7" ht="120" customHeight="1" x14ac:dyDescent="0.2">
      <c r="A38" s="80"/>
      <c r="B38" s="80"/>
      <c r="C38" s="79"/>
      <c r="D38" s="79"/>
      <c r="E38" s="79"/>
      <c r="F38" s="79"/>
      <c r="G38" s="104"/>
    </row>
    <row r="39" spans="1:7" ht="120" customHeight="1" x14ac:dyDescent="0.2">
      <c r="A39" s="80"/>
      <c r="B39" s="80"/>
      <c r="C39" s="79"/>
      <c r="D39" s="79"/>
      <c r="E39" s="79"/>
      <c r="F39" s="79"/>
      <c r="G39" s="104"/>
    </row>
    <row r="40" spans="1:7" ht="120" customHeight="1" x14ac:dyDescent="0.2">
      <c r="A40" s="80"/>
      <c r="B40" s="80"/>
      <c r="C40" s="79"/>
      <c r="D40" s="79"/>
      <c r="E40" s="79"/>
      <c r="F40" s="79"/>
      <c r="G40" s="104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Dati</vt:lpstr>
      <vt:lpstr>PREV 1 (ENG)</vt:lpstr>
      <vt:lpstr>LOGHI</vt:lpstr>
      <vt:lpstr>Date</vt:lpstr>
      <vt:lpstr>LOGHI!Druckbereich</vt:lpstr>
      <vt:lpstr>'PREV 1 (ENG)'!Druckbereich</vt:lpstr>
    </vt:vector>
  </TitlesOfParts>
  <Company>Veleria Semeraro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marinelli</dc:creator>
  <cp:lastModifiedBy>Jochen Beetz</cp:lastModifiedBy>
  <cp:lastPrinted>2023-03-03T10:52:30Z</cp:lastPrinted>
  <dcterms:created xsi:type="dcterms:W3CDTF">1998-09-25T09:42:04Z</dcterms:created>
  <dcterms:modified xsi:type="dcterms:W3CDTF">2024-01-10T11:30:52Z</dcterms:modified>
</cp:coreProperties>
</file>